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8715" tabRatio="904"/>
  </bookViews>
  <sheets>
    <sheet name="Revenue Assumptions" sheetId="6" r:id="rId1"/>
    <sheet name="Summary Revenue" sheetId="24" r:id="rId2"/>
    <sheet name="Cost assumptions" sheetId="15" r:id="rId3"/>
    <sheet name="Cost Sheet" sheetId="1" r:id="rId4"/>
    <sheet name="Summary Cost" sheetId="10" r:id="rId5"/>
    <sheet name="BS" sheetId="21" r:id="rId6"/>
    <sheet name="Working Capital" sheetId="22" r:id="rId7"/>
    <sheet name="Capital" sheetId="17" r:id="rId8"/>
    <sheet name="Cashflow" sheetId="23" r:id="rId9"/>
    <sheet name="P&amp;L" sheetId="19" r:id="rId10"/>
  </sheets>
  <calcPr calcId="125725"/>
</workbook>
</file>

<file path=xl/calcChain.xml><?xml version="1.0" encoding="utf-8"?>
<calcChain xmlns="http://schemas.openxmlformats.org/spreadsheetml/2006/main">
  <c r="G22" i="21"/>
  <c r="I22" s="1"/>
  <c r="E8"/>
  <c r="E18" s="1"/>
  <c r="E33" s="1"/>
  <c r="E39" s="1"/>
  <c r="E15"/>
  <c r="E31"/>
  <c r="G44"/>
  <c r="G51"/>
  <c r="G64"/>
  <c r="G57"/>
  <c r="E38"/>
  <c r="G36"/>
  <c r="I36" s="1"/>
  <c r="G16" i="17"/>
  <c r="G46"/>
  <c r="G48"/>
  <c r="G20"/>
  <c r="G27"/>
  <c r="G21"/>
  <c r="G22"/>
  <c r="G23"/>
  <c r="G24"/>
  <c r="G25"/>
  <c r="G26"/>
  <c r="I16"/>
  <c r="I46"/>
  <c r="I20"/>
  <c r="I21"/>
  <c r="I22"/>
  <c r="I23"/>
  <c r="I24"/>
  <c r="I25"/>
  <c r="I26"/>
  <c r="I27"/>
  <c r="I52"/>
  <c r="K16"/>
  <c r="K46"/>
  <c r="K20"/>
  <c r="K21"/>
  <c r="K22"/>
  <c r="K27"/>
  <c r="K23"/>
  <c r="K24"/>
  <c r="K25"/>
  <c r="K26"/>
  <c r="M16"/>
  <c r="I13" i="23"/>
  <c r="M46" i="17"/>
  <c r="M20"/>
  <c r="M27"/>
  <c r="M21"/>
  <c r="M22"/>
  <c r="M23"/>
  <c r="M24"/>
  <c r="M25"/>
  <c r="M26"/>
  <c r="O16"/>
  <c r="K13" i="23"/>
  <c r="O20" i="17"/>
  <c r="O27"/>
  <c r="K9" i="23"/>
  <c r="O21" i="17"/>
  <c r="O22"/>
  <c r="O23"/>
  <c r="O24"/>
  <c r="O25"/>
  <c r="O26"/>
  <c r="G9" i="6"/>
  <c r="G8" i="1"/>
  <c r="G14" i="6"/>
  <c r="H8" i="24"/>
  <c r="C8" i="19" s="1"/>
  <c r="G19" i="6"/>
  <c r="H9" i="24"/>
  <c r="C9" i="19" s="1"/>
  <c r="G24" i="6"/>
  <c r="H10" i="24"/>
  <c r="C10" i="19" s="1"/>
  <c r="G29" i="6"/>
  <c r="G12" i="1"/>
  <c r="G34" i="6"/>
  <c r="H12" i="24"/>
  <c r="C12" i="19" s="1"/>
  <c r="G39" i="6"/>
  <c r="H13" i="24"/>
  <c r="C13" i="19"/>
  <c r="G44" i="6"/>
  <c r="H14" i="24"/>
  <c r="C14" i="19" s="1"/>
  <c r="G49" i="6"/>
  <c r="G16" i="1"/>
  <c r="G19"/>
  <c r="G18" s="1"/>
  <c r="H12" i="10" s="1"/>
  <c r="G20" i="1"/>
  <c r="G21"/>
  <c r="G24"/>
  <c r="G25"/>
  <c r="G26"/>
  <c r="G29"/>
  <c r="G30"/>
  <c r="G31"/>
  <c r="G34"/>
  <c r="I34" s="1"/>
  <c r="G35"/>
  <c r="I35"/>
  <c r="K35" s="1"/>
  <c r="M35" s="1"/>
  <c r="O35" s="1"/>
  <c r="G36"/>
  <c r="I36" s="1"/>
  <c r="K36" s="1"/>
  <c r="M36" s="1"/>
  <c r="O36" s="1"/>
  <c r="G41"/>
  <c r="G42"/>
  <c r="G43"/>
  <c r="G40" s="1"/>
  <c r="G52"/>
  <c r="G53"/>
  <c r="G38" i="17"/>
  <c r="G40"/>
  <c r="I40"/>
  <c r="E33" i="19"/>
  <c r="G65" i="1"/>
  <c r="G64"/>
  <c r="H19" i="10" s="1"/>
  <c r="G9" i="1"/>
  <c r="G10"/>
  <c r="G11"/>
  <c r="G13"/>
  <c r="G14"/>
  <c r="G15"/>
  <c r="G46"/>
  <c r="G47"/>
  <c r="G48"/>
  <c r="G49"/>
  <c r="C47" i="19"/>
  <c r="H10" i="22"/>
  <c r="H11"/>
  <c r="K11"/>
  <c r="M11"/>
  <c r="H13"/>
  <c r="H12"/>
  <c r="K12"/>
  <c r="H14"/>
  <c r="A1" i="24"/>
  <c r="A1" i="15" s="1"/>
  <c r="A1" i="1" s="1"/>
  <c r="A1" i="10" s="1"/>
  <c r="A1" i="23" s="1"/>
  <c r="O58" i="6"/>
  <c r="I8" s="1"/>
  <c r="I7"/>
  <c r="K7"/>
  <c r="M7"/>
  <c r="O7"/>
  <c r="Q7"/>
  <c r="O59"/>
  <c r="I13" s="1"/>
  <c r="I12"/>
  <c r="K12"/>
  <c r="M12"/>
  <c r="O12"/>
  <c r="Q12"/>
  <c r="O60"/>
  <c r="I18" s="1"/>
  <c r="I19" s="1"/>
  <c r="I10" i="1" s="1"/>
  <c r="I17" i="6"/>
  <c r="K17"/>
  <c r="M17"/>
  <c r="O17"/>
  <c r="Q17"/>
  <c r="O61"/>
  <c r="I23" s="1"/>
  <c r="I22"/>
  <c r="K22"/>
  <c r="M22"/>
  <c r="O22"/>
  <c r="Q22"/>
  <c r="O62"/>
  <c r="I28"/>
  <c r="I27"/>
  <c r="K27"/>
  <c r="M27"/>
  <c r="O27"/>
  <c r="Q27"/>
  <c r="O63"/>
  <c r="I33" s="1"/>
  <c r="I32"/>
  <c r="K32"/>
  <c r="M32"/>
  <c r="O32"/>
  <c r="Q32"/>
  <c r="O64"/>
  <c r="I38" s="1"/>
  <c r="I39" s="1"/>
  <c r="I37"/>
  <c r="K37"/>
  <c r="M37"/>
  <c r="O37"/>
  <c r="Q37"/>
  <c r="O65"/>
  <c r="I48" s="1"/>
  <c r="I42"/>
  <c r="K42"/>
  <c r="M42"/>
  <c r="I47"/>
  <c r="K47"/>
  <c r="M47"/>
  <c r="O47"/>
  <c r="K13" i="22"/>
  <c r="M13"/>
  <c r="O13"/>
  <c r="K10"/>
  <c r="M10"/>
  <c r="O10"/>
  <c r="Q10"/>
  <c r="I8" i="15"/>
  <c r="K8" s="1"/>
  <c r="I9"/>
  <c r="I10"/>
  <c r="K10"/>
  <c r="M10" s="1"/>
  <c r="O10" s="1"/>
  <c r="I11"/>
  <c r="I12"/>
  <c r="K12" s="1"/>
  <c r="M12" s="1"/>
  <c r="O12" s="1"/>
  <c r="I13"/>
  <c r="K13" s="1"/>
  <c r="M13" s="1"/>
  <c r="O13" s="1"/>
  <c r="I14"/>
  <c r="K14" s="1"/>
  <c r="I15"/>
  <c r="K15"/>
  <c r="I16"/>
  <c r="K16"/>
  <c r="M16" s="1"/>
  <c r="I19"/>
  <c r="K20"/>
  <c r="M20"/>
  <c r="O20"/>
  <c r="K19"/>
  <c r="I21"/>
  <c r="K22"/>
  <c r="M22"/>
  <c r="O22"/>
  <c r="K21"/>
  <c r="I23"/>
  <c r="K24"/>
  <c r="M24"/>
  <c r="O24"/>
  <c r="K23"/>
  <c r="I28"/>
  <c r="K28"/>
  <c r="K24" i="1"/>
  <c r="M28" i="15"/>
  <c r="O28"/>
  <c r="I29"/>
  <c r="K30"/>
  <c r="K29"/>
  <c r="M30"/>
  <c r="O30"/>
  <c r="I38"/>
  <c r="K39"/>
  <c r="K38"/>
  <c r="M39"/>
  <c r="O39"/>
  <c r="I40"/>
  <c r="K41"/>
  <c r="M41"/>
  <c r="O41"/>
  <c r="I42"/>
  <c r="K42"/>
  <c r="M42"/>
  <c r="K43"/>
  <c r="M43"/>
  <c r="O43"/>
  <c r="M45"/>
  <c r="O45"/>
  <c r="I30" i="1"/>
  <c r="K30" s="1"/>
  <c r="M30" s="1"/>
  <c r="O30" s="1"/>
  <c r="M46" i="15"/>
  <c r="O46"/>
  <c r="I31" i="1"/>
  <c r="K31" s="1"/>
  <c r="M47" i="15"/>
  <c r="O47"/>
  <c r="M50"/>
  <c r="O50"/>
  <c r="M51"/>
  <c r="O51"/>
  <c r="O52"/>
  <c r="I59"/>
  <c r="K59"/>
  <c r="M59"/>
  <c r="I60"/>
  <c r="K61"/>
  <c r="M61"/>
  <c r="O61"/>
  <c r="K63"/>
  <c r="K42" i="1"/>
  <c r="M63" i="15"/>
  <c r="K65"/>
  <c r="K64"/>
  <c r="M64"/>
  <c r="O64"/>
  <c r="M65"/>
  <c r="O65"/>
  <c r="I68"/>
  <c r="K68"/>
  <c r="M68"/>
  <c r="O68"/>
  <c r="I69"/>
  <c r="K70"/>
  <c r="K69"/>
  <c r="K43" i="1"/>
  <c r="M70" i="15"/>
  <c r="O70"/>
  <c r="I88"/>
  <c r="K89"/>
  <c r="M89"/>
  <c r="O89"/>
  <c r="I90"/>
  <c r="O38" i="17"/>
  <c r="O40"/>
  <c r="K33" i="19"/>
  <c r="M38" i="17"/>
  <c r="I97" i="15"/>
  <c r="K77"/>
  <c r="M77"/>
  <c r="I78"/>
  <c r="K78"/>
  <c r="K81"/>
  <c r="I79"/>
  <c r="K79"/>
  <c r="M79"/>
  <c r="O79"/>
  <c r="I80"/>
  <c r="I83"/>
  <c r="K83"/>
  <c r="I84"/>
  <c r="K84"/>
  <c r="M84"/>
  <c r="K85"/>
  <c r="M85"/>
  <c r="O85"/>
  <c r="I71"/>
  <c r="K71"/>
  <c r="K72"/>
  <c r="M72"/>
  <c r="O72"/>
  <c r="K73"/>
  <c r="M73"/>
  <c r="I93"/>
  <c r="K93"/>
  <c r="M93"/>
  <c r="I94"/>
  <c r="K94"/>
  <c r="K38" i="17"/>
  <c r="K40"/>
  <c r="K62" i="1"/>
  <c r="K61"/>
  <c r="L18" i="10" s="1"/>
  <c r="I38" i="17"/>
  <c r="K20" i="1"/>
  <c r="K49"/>
  <c r="G40" i="19"/>
  <c r="I19" i="1"/>
  <c r="I20"/>
  <c r="I21"/>
  <c r="I18" s="1"/>
  <c r="J12" i="10" s="1"/>
  <c r="I24" i="1"/>
  <c r="I41"/>
  <c r="I42"/>
  <c r="I43"/>
  <c r="I40" s="1"/>
  <c r="I46"/>
  <c r="I47"/>
  <c r="I49"/>
  <c r="E40" i="19"/>
  <c r="K14" i="22"/>
  <c r="M14"/>
  <c r="O14"/>
  <c r="C13" i="23"/>
  <c r="C25"/>
  <c r="C28"/>
  <c r="E33"/>
  <c r="G33"/>
  <c r="I33"/>
  <c r="E35"/>
  <c r="E34"/>
  <c r="G34"/>
  <c r="E9"/>
  <c r="E13"/>
  <c r="G35"/>
  <c r="I35"/>
  <c r="K35"/>
  <c r="G13"/>
  <c r="I34"/>
  <c r="K34"/>
  <c r="K33"/>
  <c r="D25" i="17"/>
  <c r="D24"/>
  <c r="D23"/>
  <c r="D22"/>
  <c r="D21"/>
  <c r="D20"/>
  <c r="G57" i="15"/>
  <c r="I31"/>
  <c r="K31"/>
  <c r="M31"/>
  <c r="O31"/>
  <c r="I32"/>
  <c r="K33"/>
  <c r="M33"/>
  <c r="K32"/>
  <c r="M32"/>
  <c r="O32"/>
  <c r="O33"/>
  <c r="K34"/>
  <c r="M34"/>
  <c r="O34"/>
  <c r="K36"/>
  <c r="K35"/>
  <c r="M36"/>
  <c r="M57"/>
  <c r="K57"/>
  <c r="I57"/>
  <c r="C8" i="24"/>
  <c r="C9" i="15" s="1"/>
  <c r="D9" i="1" s="1"/>
  <c r="C9" i="24"/>
  <c r="C10"/>
  <c r="C11" i="15"/>
  <c r="D11" i="1" s="1"/>
  <c r="C11" i="24"/>
  <c r="C12"/>
  <c r="C13" i="15" s="1"/>
  <c r="D13" i="1" s="1"/>
  <c r="C13" i="24"/>
  <c r="C45" s="1"/>
  <c r="C14"/>
  <c r="C15"/>
  <c r="C16" i="15" s="1"/>
  <c r="D16" i="1" s="1"/>
  <c r="C7" i="24"/>
  <c r="G62" i="1"/>
  <c r="G61" s="1"/>
  <c r="H18" i="10" s="1"/>
  <c r="I62" i="1"/>
  <c r="O59"/>
  <c r="O62"/>
  <c r="O61"/>
  <c r="P18" i="10" s="1"/>
  <c r="M59" i="1"/>
  <c r="K59"/>
  <c r="I59"/>
  <c r="I61"/>
  <c r="J18" i="10" s="1"/>
  <c r="G59" i="1"/>
  <c r="D21"/>
  <c r="D20"/>
  <c r="D19"/>
  <c r="K66" i="19"/>
  <c r="I66"/>
  <c r="G66"/>
  <c r="E66"/>
  <c r="C66"/>
  <c r="K63"/>
  <c r="I63"/>
  <c r="G63"/>
  <c r="E63"/>
  <c r="C63"/>
  <c r="C25" i="24"/>
  <c r="A8" i="19" s="1"/>
  <c r="O66" i="6"/>
  <c r="K53"/>
  <c r="I53"/>
  <c r="G53"/>
  <c r="D66"/>
  <c r="D65"/>
  <c r="D64"/>
  <c r="D63"/>
  <c r="D62"/>
  <c r="D61"/>
  <c r="D60"/>
  <c r="D59"/>
  <c r="D58"/>
  <c r="Q47"/>
  <c r="C44" i="24"/>
  <c r="C42"/>
  <c r="C40"/>
  <c r="K18" i="6"/>
  <c r="K19" s="1"/>
  <c r="K28"/>
  <c r="I29"/>
  <c r="K38"/>
  <c r="K9" i="15"/>
  <c r="M9" s="1"/>
  <c r="A1" i="21"/>
  <c r="A1" i="22" s="1"/>
  <c r="A1" i="17" s="1"/>
  <c r="C46" i="19"/>
  <c r="C19" i="23"/>
  <c r="G23" i="1"/>
  <c r="H13" i="10" s="1"/>
  <c r="G7" i="1"/>
  <c r="H8" i="10" s="1"/>
  <c r="A1" i="19"/>
  <c r="G45" i="1"/>
  <c r="H9" i="10"/>
  <c r="G28" i="1"/>
  <c r="H14" i="10"/>
  <c r="C29" i="19" s="1"/>
  <c r="G33" i="1"/>
  <c r="H15" i="10" s="1"/>
  <c r="K11" i="15"/>
  <c r="C12"/>
  <c r="D12" i="1" s="1"/>
  <c r="C28" i="24"/>
  <c r="A11" i="19" s="1"/>
  <c r="C8" i="15"/>
  <c r="D8" i="1" s="1"/>
  <c r="C39" i="24"/>
  <c r="C24"/>
  <c r="A7" i="19" s="1"/>
  <c r="K26" i="1"/>
  <c r="K23" s="1"/>
  <c r="L13" i="10" s="1"/>
  <c r="G28" i="19" s="1"/>
  <c r="C43" i="24"/>
  <c r="O24" i="1"/>
  <c r="O42" i="6"/>
  <c r="Q42"/>
  <c r="M53"/>
  <c r="C31" i="24"/>
  <c r="A14" i="19" s="1"/>
  <c r="C46" i="24"/>
  <c r="C15" i="15"/>
  <c r="D15" i="1"/>
  <c r="G33" i="19"/>
  <c r="M40" i="17"/>
  <c r="O36" i="15"/>
  <c r="M35"/>
  <c r="Q53" i="6"/>
  <c r="O73" i="15"/>
  <c r="O49" i="1"/>
  <c r="M49"/>
  <c r="K48"/>
  <c r="M71" i="15"/>
  <c r="K97"/>
  <c r="I65" i="1"/>
  <c r="I64" s="1"/>
  <c r="K88" i="15"/>
  <c r="I52" i="1"/>
  <c r="M52" i="17"/>
  <c r="I40" i="19"/>
  <c r="G57" i="17"/>
  <c r="G8" i="21"/>
  <c r="I45" i="17"/>
  <c r="I48"/>
  <c r="O77" i="15"/>
  <c r="M42" i="1"/>
  <c r="O63" i="15"/>
  <c r="O42" i="1"/>
  <c r="M15" i="15"/>
  <c r="O15" s="1"/>
  <c r="J9" i="24"/>
  <c r="O11" i="22"/>
  <c r="C32" i="24"/>
  <c r="A15" i="19" s="1"/>
  <c r="C29" i="24"/>
  <c r="A12" i="19" s="1"/>
  <c r="C27" i="24"/>
  <c r="A10" i="19" s="1"/>
  <c r="I9" i="23"/>
  <c r="K60" i="15"/>
  <c r="M29"/>
  <c r="O29"/>
  <c r="M24" i="1"/>
  <c r="Q14" i="22"/>
  <c r="O93" i="15"/>
  <c r="M83"/>
  <c r="K47" i="1"/>
  <c r="M81" i="15"/>
  <c r="O81"/>
  <c r="K80"/>
  <c r="I53" i="1"/>
  <c r="I51" s="1"/>
  <c r="J17" i="10" s="1"/>
  <c r="K90" i="15"/>
  <c r="Q13" i="22"/>
  <c r="M12"/>
  <c r="O52" i="17"/>
  <c r="K40" i="19"/>
  <c r="M94" i="15"/>
  <c r="O59"/>
  <c r="K40"/>
  <c r="M40"/>
  <c r="O40"/>
  <c r="I26" i="1"/>
  <c r="I23"/>
  <c r="J13" i="10" s="1"/>
  <c r="E28" i="19" s="1"/>
  <c r="M23" i="15"/>
  <c r="K21" i="1"/>
  <c r="M19" i="15"/>
  <c r="K19" i="1"/>
  <c r="K52" i="17"/>
  <c r="G9" i="23"/>
  <c r="C40" i="19"/>
  <c r="G52" i="17"/>
  <c r="G54"/>
  <c r="I51"/>
  <c r="I54"/>
  <c r="K51"/>
  <c r="K54"/>
  <c r="M51"/>
  <c r="M54"/>
  <c r="O51"/>
  <c r="C9" i="23"/>
  <c r="O84" i="15"/>
  <c r="O42"/>
  <c r="M21"/>
  <c r="G51" i="6"/>
  <c r="C33" i="19"/>
  <c r="H15" i="24"/>
  <c r="H11"/>
  <c r="H7"/>
  <c r="O46" i="17"/>
  <c r="I48" i="1"/>
  <c r="I45" s="1"/>
  <c r="J9" i="10" s="1"/>
  <c r="E20" i="19" s="1"/>
  <c r="M69" i="15"/>
  <c r="M38"/>
  <c r="I29" i="1"/>
  <c r="I12"/>
  <c r="J11" i="24"/>
  <c r="E11" i="19"/>
  <c r="M18" i="6"/>
  <c r="M19" s="1"/>
  <c r="N9" i="24" s="1"/>
  <c r="O69" i="15"/>
  <c r="O43" i="1"/>
  <c r="M43"/>
  <c r="C7" i="19"/>
  <c r="M21" i="1"/>
  <c r="O23" i="15"/>
  <c r="O21" i="1"/>
  <c r="O57" i="15"/>
  <c r="M60"/>
  <c r="K41" i="1"/>
  <c r="K40" s="1"/>
  <c r="Q11" i="22"/>
  <c r="O38" i="15"/>
  <c r="O26" i="1"/>
  <c r="M26"/>
  <c r="J41" i="24"/>
  <c r="R41" s="1"/>
  <c r="M11" i="15"/>
  <c r="K52" i="1"/>
  <c r="M88" i="15"/>
  <c r="C11" i="19"/>
  <c r="M20" i="1"/>
  <c r="O21" i="15"/>
  <c r="O20" i="1"/>
  <c r="O12" i="22"/>
  <c r="M90" i="15"/>
  <c r="K53" i="1"/>
  <c r="K51" s="1"/>
  <c r="L17" i="10" s="1"/>
  <c r="O71" i="15"/>
  <c r="O48" i="1"/>
  <c r="M48"/>
  <c r="O54" i="17"/>
  <c r="M80" i="15"/>
  <c r="O80"/>
  <c r="O35"/>
  <c r="O53" i="6"/>
  <c r="K46" i="1"/>
  <c r="G57"/>
  <c r="G56"/>
  <c r="M97" i="15"/>
  <c r="K65" i="1"/>
  <c r="K64" s="1"/>
  <c r="L19" i="10" s="1"/>
  <c r="I57" i="17"/>
  <c r="I8" i="21"/>
  <c r="K45" i="17"/>
  <c r="K48"/>
  <c r="I33" i="19"/>
  <c r="M62" i="1"/>
  <c r="M61" s="1"/>
  <c r="N18" i="10" s="1"/>
  <c r="I28" i="1"/>
  <c r="J14" i="10" s="1"/>
  <c r="K29" i="1"/>
  <c r="M29" s="1"/>
  <c r="O29" s="1"/>
  <c r="C15" i="19"/>
  <c r="M19" i="1"/>
  <c r="M18" s="1"/>
  <c r="N12" i="10" s="1"/>
  <c r="O19" i="15"/>
  <c r="O19" i="1"/>
  <c r="O94" i="15"/>
  <c r="O83"/>
  <c r="O47" i="1"/>
  <c r="M47"/>
  <c r="M78" i="15"/>
  <c r="O18" i="6"/>
  <c r="Q18" s="1"/>
  <c r="Q19" s="1"/>
  <c r="O88" i="15"/>
  <c r="O52" i="1"/>
  <c r="M52"/>
  <c r="O60" i="15"/>
  <c r="O41" i="1"/>
  <c r="O40" s="1"/>
  <c r="P16" i="10" s="1"/>
  <c r="K31" i="19" s="1"/>
  <c r="M41" i="1"/>
  <c r="M40" s="1"/>
  <c r="N16" i="10" s="1"/>
  <c r="O78" i="15"/>
  <c r="O46" i="1"/>
  <c r="M46"/>
  <c r="M45" s="1"/>
  <c r="N9" i="10" s="1"/>
  <c r="I20" i="19" s="1"/>
  <c r="M65" i="1"/>
  <c r="M64"/>
  <c r="O97" i="15"/>
  <c r="O65" i="1"/>
  <c r="O64"/>
  <c r="M45" i="17"/>
  <c r="M48"/>
  <c r="K57"/>
  <c r="K8" i="21"/>
  <c r="O90" i="15"/>
  <c r="O53" i="1"/>
  <c r="M53"/>
  <c r="Q12" i="22"/>
  <c r="O11" i="15"/>
  <c r="M10" i="1"/>
  <c r="O19" i="6"/>
  <c r="P9" i="24" s="1"/>
  <c r="P41" s="1"/>
  <c r="O45" i="17"/>
  <c r="O48"/>
  <c r="O57"/>
  <c r="O8" i="21"/>
  <c r="M57" i="17"/>
  <c r="M8" i="21"/>
  <c r="P19" i="10"/>
  <c r="I9" i="19"/>
  <c r="K34"/>
  <c r="M8" i="15" l="1"/>
  <c r="I24" i="6"/>
  <c r="K23"/>
  <c r="K28" i="1"/>
  <c r="L14" i="10" s="1"/>
  <c r="M31" i="1"/>
  <c r="O31" s="1"/>
  <c r="K8" i="6"/>
  <c r="I9"/>
  <c r="O51" i="1"/>
  <c r="P17" i="10" s="1"/>
  <c r="K32" i="19" s="1"/>
  <c r="O23" i="1"/>
  <c r="P13" i="10" s="1"/>
  <c r="C30" i="24"/>
  <c r="A13" i="19" s="1"/>
  <c r="I43" i="6"/>
  <c r="M23" i="1"/>
  <c r="N13" i="10" s="1"/>
  <c r="I28" i="19" s="1"/>
  <c r="O18" i="1"/>
  <c r="P12" i="10" s="1"/>
  <c r="H16" i="24"/>
  <c r="H28" s="1"/>
  <c r="R28" s="1"/>
  <c r="K18" i="1"/>
  <c r="L12" i="10" s="1"/>
  <c r="K45" i="1"/>
  <c r="L9" i="10" s="1"/>
  <c r="G20" i="19" s="1"/>
  <c r="C47" i="24"/>
  <c r="C14" i="15"/>
  <c r="D14" i="1" s="1"/>
  <c r="M51"/>
  <c r="N17" i="10" s="1"/>
  <c r="G55" i="1"/>
  <c r="H10" i="10" s="1"/>
  <c r="G51" i="1"/>
  <c r="I31" i="19"/>
  <c r="E32"/>
  <c r="E9"/>
  <c r="K22" i="21"/>
  <c r="E46" i="19"/>
  <c r="E19" i="23" s="1"/>
  <c r="G34" i="19"/>
  <c r="C21"/>
  <c r="J19" i="10"/>
  <c r="C20" i="19"/>
  <c r="M38" i="6"/>
  <c r="K39"/>
  <c r="L13" i="24" s="1"/>
  <c r="J16" i="10"/>
  <c r="I38" i="1"/>
  <c r="O16" i="15"/>
  <c r="M14"/>
  <c r="J13" i="24"/>
  <c r="I14" i="1"/>
  <c r="K13" i="6"/>
  <c r="I14"/>
  <c r="C34" i="19"/>
  <c r="G38" i="1"/>
  <c r="H16" i="10"/>
  <c r="M28" i="1"/>
  <c r="N14" i="10" s="1"/>
  <c r="G29" i="19"/>
  <c r="K28"/>
  <c r="C28"/>
  <c r="O8" i="15"/>
  <c r="I32" i="19"/>
  <c r="I27"/>
  <c r="E29"/>
  <c r="K27"/>
  <c r="C30"/>
  <c r="C19"/>
  <c r="H31" i="10"/>
  <c r="O9" i="15"/>
  <c r="L9" i="24"/>
  <c r="K10" i="1"/>
  <c r="J10" i="24"/>
  <c r="I11" i="1"/>
  <c r="C27" i="19"/>
  <c r="R12" i="10"/>
  <c r="K36" i="21"/>
  <c r="O45" i="1"/>
  <c r="G32" i="19"/>
  <c r="N19" i="10"/>
  <c r="K9" i="19"/>
  <c r="G27"/>
  <c r="L16" i="10"/>
  <c r="K38" i="1"/>
  <c r="H27" i="24"/>
  <c r="R27" s="1"/>
  <c r="H26"/>
  <c r="R26" s="1"/>
  <c r="H18"/>
  <c r="H24"/>
  <c r="H32"/>
  <c r="R32" s="1"/>
  <c r="H25"/>
  <c r="R25" s="1"/>
  <c r="H29"/>
  <c r="R29" s="1"/>
  <c r="H30"/>
  <c r="R30" s="1"/>
  <c r="H31"/>
  <c r="R31" s="1"/>
  <c r="M28" i="6"/>
  <c r="K29"/>
  <c r="R18" i="10"/>
  <c r="T18" s="1"/>
  <c r="C26" i="24"/>
  <c r="A9" i="19" s="1"/>
  <c r="C41" i="24"/>
  <c r="C10" i="15"/>
  <c r="D10" i="1" s="1"/>
  <c r="E27" i="19"/>
  <c r="K48" i="6"/>
  <c r="I49"/>
  <c r="K33"/>
  <c r="I34"/>
  <c r="H17" i="10"/>
  <c r="H21" s="1"/>
  <c r="G67" i="1"/>
  <c r="K34"/>
  <c r="I33"/>
  <c r="J15" i="10" s="1"/>
  <c r="J37" s="1"/>
  <c r="M38" i="1"/>
  <c r="R13" i="10"/>
  <c r="O28" i="1"/>
  <c r="P14" i="10" s="1"/>
  <c r="N41" i="24"/>
  <c r="O10" i="1"/>
  <c r="C16" i="19"/>
  <c r="J43" i="24"/>
  <c r="R43" s="1"/>
  <c r="R14" i="10" l="1"/>
  <c r="M8" i="6"/>
  <c r="K9"/>
  <c r="K43"/>
  <c r="I44"/>
  <c r="J7" i="24"/>
  <c r="I8" i="1"/>
  <c r="M23" i="6"/>
  <c r="K24"/>
  <c r="H41" i="10"/>
  <c r="H33"/>
  <c r="H32" s="1"/>
  <c r="H23"/>
  <c r="H46"/>
  <c r="H34"/>
  <c r="H40"/>
  <c r="H39"/>
  <c r="H38" s="1"/>
  <c r="H48" s="1"/>
  <c r="H35"/>
  <c r="H42"/>
  <c r="H45"/>
  <c r="T14"/>
  <c r="K29" i="19"/>
  <c r="G12" i="21"/>
  <c r="H18" i="22" s="1"/>
  <c r="G13" i="21"/>
  <c r="H20" i="22" s="1"/>
  <c r="I51" i="6"/>
  <c r="J15" i="24"/>
  <c r="I16" i="1"/>
  <c r="I34" i="19"/>
  <c r="T12" i="10"/>
  <c r="E10" i="19"/>
  <c r="J42" i="24"/>
  <c r="R42" s="1"/>
  <c r="L45"/>
  <c r="G13" i="19"/>
  <c r="M22" i="21"/>
  <c r="G46" i="19"/>
  <c r="G19" i="23" s="1"/>
  <c r="K33" i="1"/>
  <c r="M34"/>
  <c r="M33" i="6"/>
  <c r="K34"/>
  <c r="O28"/>
  <c r="M29"/>
  <c r="M36" i="21"/>
  <c r="M13" i="6"/>
  <c r="K14"/>
  <c r="O14" i="15"/>
  <c r="E31" i="19"/>
  <c r="T13" i="10"/>
  <c r="E30" i="19"/>
  <c r="J12" i="24"/>
  <c r="I13" i="1"/>
  <c r="K12"/>
  <c r="L11" i="24"/>
  <c r="G31" i="19"/>
  <c r="G9"/>
  <c r="L41" i="24"/>
  <c r="R9"/>
  <c r="C22" i="19"/>
  <c r="G30" i="21"/>
  <c r="H21" i="22" s="1"/>
  <c r="G11" i="21"/>
  <c r="G26"/>
  <c r="C31" i="19"/>
  <c r="H43" i="10"/>
  <c r="R16"/>
  <c r="H37"/>
  <c r="J8" i="24"/>
  <c r="I9" i="1"/>
  <c r="K14"/>
  <c r="C32" i="19"/>
  <c r="H44" i="10"/>
  <c r="R17"/>
  <c r="K49" i="6"/>
  <c r="M48"/>
  <c r="R24" i="24"/>
  <c r="R33" s="1"/>
  <c r="H33"/>
  <c r="P9" i="10"/>
  <c r="O38" i="1"/>
  <c r="I29" i="19"/>
  <c r="E13"/>
  <c r="J45" i="24"/>
  <c r="R45" s="1"/>
  <c r="M39" i="6"/>
  <c r="N13" i="24" s="1"/>
  <c r="O38" i="6"/>
  <c r="E34" i="19"/>
  <c r="R19" i="10"/>
  <c r="M24" i="6" l="1"/>
  <c r="O23"/>
  <c r="L10" i="24"/>
  <c r="K11" i="1"/>
  <c r="I15"/>
  <c r="I7" s="1"/>
  <c r="J8" i="10" s="1"/>
  <c r="E19" i="19" s="1"/>
  <c r="J14" i="24"/>
  <c r="M43" i="6"/>
  <c r="K44"/>
  <c r="E7" i="19"/>
  <c r="J39" i="24"/>
  <c r="R39" s="1"/>
  <c r="M9" i="6"/>
  <c r="O8"/>
  <c r="C35" i="19"/>
  <c r="C37" s="1"/>
  <c r="L7" i="24"/>
  <c r="K8" i="1"/>
  <c r="C42" i="19"/>
  <c r="C38"/>
  <c r="N45" i="24"/>
  <c r="I13" i="19"/>
  <c r="T16" i="10"/>
  <c r="I57" i="1"/>
  <c r="I56"/>
  <c r="O39" i="6"/>
  <c r="P13" i="24" s="1"/>
  <c r="R13" s="1"/>
  <c r="Q38" i="6"/>
  <c r="Q39" s="1"/>
  <c r="O48"/>
  <c r="M49"/>
  <c r="H17" i="22"/>
  <c r="E12" i="19"/>
  <c r="J44" i="24"/>
  <c r="R44" s="1"/>
  <c r="O13" i="6"/>
  <c r="M14"/>
  <c r="Q28"/>
  <c r="Q29" s="1"/>
  <c r="O29"/>
  <c r="L15" i="10"/>
  <c r="J47" i="24"/>
  <c r="R47" s="1"/>
  <c r="E15" i="19"/>
  <c r="O14" i="1"/>
  <c r="C24" i="19"/>
  <c r="C25" s="1"/>
  <c r="T19" i="10"/>
  <c r="K20" i="19"/>
  <c r="R9" i="10"/>
  <c r="G11" i="19"/>
  <c r="L43" i="24"/>
  <c r="O36" i="21"/>
  <c r="L12" i="24"/>
  <c r="K13" i="1"/>
  <c r="J16" i="24"/>
  <c r="J29" s="1"/>
  <c r="J40"/>
  <c r="R40" s="1"/>
  <c r="E8" i="19"/>
  <c r="H19" i="22"/>
  <c r="K9" i="1"/>
  <c r="L8" i="24"/>
  <c r="N11"/>
  <c r="M12" i="1"/>
  <c r="M33"/>
  <c r="O34"/>
  <c r="O33" s="1"/>
  <c r="P15" i="10" s="1"/>
  <c r="L15" i="24"/>
  <c r="K16" i="1"/>
  <c r="T17" i="10"/>
  <c r="M34" i="6"/>
  <c r="O33"/>
  <c r="I46" i="19"/>
  <c r="I19" i="23" s="1"/>
  <c r="O22" i="21"/>
  <c r="K46" i="19" s="1"/>
  <c r="K19" i="23" s="1"/>
  <c r="M14" i="1"/>
  <c r="K15" l="1"/>
  <c r="K7" s="1"/>
  <c r="L8" i="10" s="1"/>
  <c r="G19" i="19" s="1"/>
  <c r="L14" i="24"/>
  <c r="Q8" i="6"/>
  <c r="Q9" s="1"/>
  <c r="O9"/>
  <c r="E14" i="19"/>
  <c r="E16" s="1"/>
  <c r="J46" i="24"/>
  <c r="R46" s="1"/>
  <c r="Q23" i="6"/>
  <c r="Q24" s="1"/>
  <c r="O24"/>
  <c r="K51"/>
  <c r="K57" i="1" s="1"/>
  <c r="N10" i="24"/>
  <c r="M11" i="1"/>
  <c r="G10" i="19"/>
  <c r="L42" i="24"/>
  <c r="N7"/>
  <c r="M8" i="1"/>
  <c r="L39" i="24"/>
  <c r="G7" i="19"/>
  <c r="O43" i="6"/>
  <c r="M44"/>
  <c r="I55" i="1"/>
  <c r="I30" i="21"/>
  <c r="K21" i="22" s="1"/>
  <c r="I26" i="21"/>
  <c r="I11"/>
  <c r="K56" i="1"/>
  <c r="I11" i="19"/>
  <c r="N43" i="24"/>
  <c r="P11"/>
  <c r="O12" i="1"/>
  <c r="J10" i="10"/>
  <c r="I67" i="1"/>
  <c r="C50" i="19"/>
  <c r="C8" i="23"/>
  <c r="C43" i="19"/>
  <c r="C62"/>
  <c r="G63" i="21"/>
  <c r="G65" s="1"/>
  <c r="G67" s="1"/>
  <c r="G68" s="1"/>
  <c r="C64" i="19" s="1"/>
  <c r="N12" i="24"/>
  <c r="M13" i="1"/>
  <c r="G12" i="19"/>
  <c r="L44" i="24"/>
  <c r="G30" i="19"/>
  <c r="L37" i="10"/>
  <c r="O14" i="6"/>
  <c r="Q13"/>
  <c r="Q14" s="1"/>
  <c r="Q48"/>
  <c r="Q49" s="1"/>
  <c r="O49"/>
  <c r="J25" i="24"/>
  <c r="H22" i="22"/>
  <c r="Q33" i="6"/>
  <c r="Q34" s="1"/>
  <c r="O34"/>
  <c r="N15" i="10"/>
  <c r="T9"/>
  <c r="N8" i="24"/>
  <c r="M9" i="1"/>
  <c r="N15" i="24"/>
  <c r="M51" i="6"/>
  <c r="M16" i="1"/>
  <c r="L47" i="24"/>
  <c r="G15" i="19"/>
  <c r="K30"/>
  <c r="P37" i="10"/>
  <c r="L40" i="24"/>
  <c r="G8" i="19"/>
  <c r="J18" i="24"/>
  <c r="J49"/>
  <c r="R49" s="1"/>
  <c r="J28"/>
  <c r="J24"/>
  <c r="J33" s="1"/>
  <c r="J31"/>
  <c r="J26"/>
  <c r="J27"/>
  <c r="J30"/>
  <c r="P45"/>
  <c r="K13" i="19"/>
  <c r="R11" i="24"/>
  <c r="J32"/>
  <c r="I12" i="21" l="1"/>
  <c r="K18" i="22" s="1"/>
  <c r="E17" i="19"/>
  <c r="I13" i="21"/>
  <c r="K20" i="22" s="1"/>
  <c r="M15" i="1"/>
  <c r="N14" i="24"/>
  <c r="L46"/>
  <c r="G14" i="19"/>
  <c r="M7" i="1"/>
  <c r="N8" i="10" s="1"/>
  <c r="Q51" i="6"/>
  <c r="I10" i="19"/>
  <c r="N42" i="24"/>
  <c r="O44" i="6"/>
  <c r="Q43"/>
  <c r="Q44" s="1"/>
  <c r="N39" i="24"/>
  <c r="I7" i="19"/>
  <c r="P10" i="24"/>
  <c r="O11" i="1"/>
  <c r="P7" i="24"/>
  <c r="O8" i="1"/>
  <c r="L16" i="24"/>
  <c r="I19" i="19"/>
  <c r="K11" i="21"/>
  <c r="K26"/>
  <c r="K30"/>
  <c r="M21" i="22" s="1"/>
  <c r="C11" i="23"/>
  <c r="C65" i="19"/>
  <c r="P8" i="24"/>
  <c r="O9" i="1"/>
  <c r="I12" i="19"/>
  <c r="N44" i="24"/>
  <c r="K17" i="22"/>
  <c r="M56" i="1"/>
  <c r="M57"/>
  <c r="P12" i="24"/>
  <c r="R12" s="1"/>
  <c r="O13" i="1"/>
  <c r="L49" i="24"/>
  <c r="L27"/>
  <c r="L24"/>
  <c r="L33" s="1"/>
  <c r="L18"/>
  <c r="L30"/>
  <c r="L26"/>
  <c r="L31"/>
  <c r="L28"/>
  <c r="N40"/>
  <c r="I8" i="19"/>
  <c r="I30"/>
  <c r="N37" i="10"/>
  <c r="P15" i="24"/>
  <c r="O51" i="6"/>
  <c r="O16" i="1"/>
  <c r="G50" i="21"/>
  <c r="G52" s="1"/>
  <c r="G54" s="1"/>
  <c r="C51" i="19"/>
  <c r="K11"/>
  <c r="P43" i="24"/>
  <c r="K19" i="22"/>
  <c r="I15" i="19"/>
  <c r="N47" i="24"/>
  <c r="E21" i="19"/>
  <c r="E22" s="1"/>
  <c r="J21" i="10"/>
  <c r="J35" s="1"/>
  <c r="J31"/>
  <c r="R15"/>
  <c r="L29" i="24"/>
  <c r="K55" i="1"/>
  <c r="G16" i="19"/>
  <c r="L32" i="24"/>
  <c r="L25"/>
  <c r="C67" i="19"/>
  <c r="P39" i="24" l="1"/>
  <c r="K7" i="19"/>
  <c r="R7" i="24"/>
  <c r="I14" i="19"/>
  <c r="N46" i="24"/>
  <c r="K10" i="19"/>
  <c r="P42" i="24"/>
  <c r="R10"/>
  <c r="O15" i="1"/>
  <c r="O7" s="1"/>
  <c r="P8" i="10" s="1"/>
  <c r="P14" i="24"/>
  <c r="P16" s="1"/>
  <c r="N16"/>
  <c r="K22" i="22"/>
  <c r="K13" i="21"/>
  <c r="M20" i="22" s="1"/>
  <c r="G17" i="19"/>
  <c r="K12" i="21"/>
  <c r="M18" i="22" s="1"/>
  <c r="E35" i="19"/>
  <c r="E37" s="1"/>
  <c r="E24"/>
  <c r="E25" s="1"/>
  <c r="G59" i="21"/>
  <c r="C10" i="23" s="1"/>
  <c r="C53" i="19"/>
  <c r="C55" s="1"/>
  <c r="C57" s="1"/>
  <c r="G58" i="21"/>
  <c r="T15" i="10"/>
  <c r="P47" i="24"/>
  <c r="K15" i="19"/>
  <c r="R15" i="24"/>
  <c r="N18"/>
  <c r="N49"/>
  <c r="N26"/>
  <c r="N24"/>
  <c r="N33" s="1"/>
  <c r="N27"/>
  <c r="N30"/>
  <c r="N28"/>
  <c r="N31"/>
  <c r="K8" i="19"/>
  <c r="P40" i="24"/>
  <c r="M19" i="22"/>
  <c r="J23" i="10"/>
  <c r="J34"/>
  <c r="J44"/>
  <c r="J40"/>
  <c r="J41"/>
  <c r="J39"/>
  <c r="J38" s="1"/>
  <c r="J48" s="1"/>
  <c r="J45"/>
  <c r="J42"/>
  <c r="J43"/>
  <c r="J46"/>
  <c r="J33"/>
  <c r="J32" s="1"/>
  <c r="O56" i="1"/>
  <c r="O57"/>
  <c r="I16" i="19"/>
  <c r="N29" i="24"/>
  <c r="R8"/>
  <c r="M55" i="1"/>
  <c r="E11" i="23"/>
  <c r="E65" i="19"/>
  <c r="M11" i="21"/>
  <c r="M26"/>
  <c r="M30"/>
  <c r="O21" i="22" s="1"/>
  <c r="L10" i="10"/>
  <c r="K67" i="1"/>
  <c r="K12" i="19"/>
  <c r="P44" i="24"/>
  <c r="M17" i="22"/>
  <c r="M22" s="1"/>
  <c r="P32" i="24" l="1"/>
  <c r="P29"/>
  <c r="N25"/>
  <c r="N32"/>
  <c r="K14" i="19"/>
  <c r="K16" s="1"/>
  <c r="P46" i="24"/>
  <c r="R14"/>
  <c r="R16" s="1"/>
  <c r="T8" s="1"/>
  <c r="O17" i="22"/>
  <c r="K19" i="19"/>
  <c r="R8" i="10"/>
  <c r="M12" i="21"/>
  <c r="O18" i="22" s="1"/>
  <c r="M13" i="21"/>
  <c r="O20" i="22" s="1"/>
  <c r="I17" i="19"/>
  <c r="G11" i="23"/>
  <c r="G65" i="19"/>
  <c r="C59"/>
  <c r="G37" i="21" s="1"/>
  <c r="G28"/>
  <c r="G47" s="1"/>
  <c r="I44" s="1"/>
  <c r="G45"/>
  <c r="G21" i="19"/>
  <c r="G22" s="1"/>
  <c r="L35" i="10"/>
  <c r="L21"/>
  <c r="L31"/>
  <c r="N10"/>
  <c r="M67" i="1"/>
  <c r="O19" i="22"/>
  <c r="E42" i="19"/>
  <c r="E38"/>
  <c r="P25" i="24"/>
  <c r="O55" i="1"/>
  <c r="G60" i="21"/>
  <c r="P18" i="24"/>
  <c r="P49"/>
  <c r="P24"/>
  <c r="P33" s="1"/>
  <c r="P26"/>
  <c r="P27"/>
  <c r="P30"/>
  <c r="P28"/>
  <c r="P31"/>
  <c r="G46" i="21" l="1"/>
  <c r="C21" i="23" s="1"/>
  <c r="C23" s="1"/>
  <c r="C27" s="1"/>
  <c r="C29" s="1"/>
  <c r="E28" s="1"/>
  <c r="O22" i="22"/>
  <c r="I11" i="23" s="1"/>
  <c r="G14" i="21"/>
  <c r="I21" i="19"/>
  <c r="I22" s="1"/>
  <c r="N35" i="10"/>
  <c r="N21"/>
  <c r="N31"/>
  <c r="I65" i="19"/>
  <c r="T16" i="24"/>
  <c r="T7"/>
  <c r="T9"/>
  <c r="T10"/>
  <c r="T13"/>
  <c r="T11"/>
  <c r="T14"/>
  <c r="T12"/>
  <c r="L23" i="10"/>
  <c r="L40"/>
  <c r="L46"/>
  <c r="L45"/>
  <c r="L44"/>
  <c r="L34"/>
  <c r="L41"/>
  <c r="L39"/>
  <c r="L38" s="1"/>
  <c r="L43"/>
  <c r="L42"/>
  <c r="L33"/>
  <c r="L32" s="1"/>
  <c r="T15" i="24"/>
  <c r="P10" i="10"/>
  <c r="R10" s="1"/>
  <c r="O67" i="1"/>
  <c r="E8" i="23"/>
  <c r="E62" i="19"/>
  <c r="I63" i="21"/>
  <c r="E43" i="19"/>
  <c r="O13" i="21"/>
  <c r="Q20" i="22" s="1"/>
  <c r="O12" i="21"/>
  <c r="Q18" i="22" s="1"/>
  <c r="K17" i="19"/>
  <c r="G38" i="21"/>
  <c r="I51"/>
  <c r="I64" s="1"/>
  <c r="T8" i="10"/>
  <c r="O30" i="21"/>
  <c r="Q21" i="22" s="1"/>
  <c r="O11" i="21"/>
  <c r="O26"/>
  <c r="G29"/>
  <c r="I57"/>
  <c r="G35" i="19"/>
  <c r="G37" s="1"/>
  <c r="G24"/>
  <c r="G25" s="1"/>
  <c r="G27" i="21" l="1"/>
  <c r="E47" i="19" s="1"/>
  <c r="I65" i="21"/>
  <c r="I67" s="1"/>
  <c r="I68" s="1"/>
  <c r="E64" i="19" s="1"/>
  <c r="T10" i="10"/>
  <c r="R21"/>
  <c r="V10" s="1"/>
  <c r="G38" i="19"/>
  <c r="G42"/>
  <c r="Q19" i="22"/>
  <c r="Q17"/>
  <c r="N23" i="10"/>
  <c r="N39"/>
  <c r="N38" s="1"/>
  <c r="N48" s="1"/>
  <c r="N40"/>
  <c r="N45"/>
  <c r="N44"/>
  <c r="N43"/>
  <c r="N34"/>
  <c r="N41"/>
  <c r="N46"/>
  <c r="N42"/>
  <c r="N33"/>
  <c r="N32" s="1"/>
  <c r="L48"/>
  <c r="G31" i="21"/>
  <c r="E67" i="19"/>
  <c r="K21"/>
  <c r="K22" s="1"/>
  <c r="P21" i="10"/>
  <c r="P35" s="1"/>
  <c r="P31"/>
  <c r="G15" i="21"/>
  <c r="G18" s="1"/>
  <c r="I35" i="19"/>
  <c r="I37" s="1"/>
  <c r="I24"/>
  <c r="I25" s="1"/>
  <c r="T21" i="10"/>
  <c r="G33" i="21" l="1"/>
  <c r="G39" s="1"/>
  <c r="I38" i="19"/>
  <c r="I42"/>
  <c r="P23" i="10"/>
  <c r="P46"/>
  <c r="P44"/>
  <c r="P39"/>
  <c r="P38" s="1"/>
  <c r="P43"/>
  <c r="P45"/>
  <c r="P40"/>
  <c r="P41"/>
  <c r="P34"/>
  <c r="P42"/>
  <c r="P33"/>
  <c r="P32" s="1"/>
  <c r="K63" i="21"/>
  <c r="G43" i="19"/>
  <c r="G62"/>
  <c r="G8" i="23"/>
  <c r="E25"/>
  <c r="E50" i="19"/>
  <c r="K35"/>
  <c r="K37" s="1"/>
  <c r="K24"/>
  <c r="K25" s="1"/>
  <c r="Q22" i="22"/>
  <c r="V11" i="10"/>
  <c r="V21"/>
  <c r="V14"/>
  <c r="V12"/>
  <c r="V13"/>
  <c r="V17"/>
  <c r="V19"/>
  <c r="V16"/>
  <c r="V9"/>
  <c r="V15"/>
  <c r="V8"/>
  <c r="K65" i="19" l="1"/>
  <c r="K11" i="23"/>
  <c r="I50" i="21"/>
  <c r="I52" s="1"/>
  <c r="I54" s="1"/>
  <c r="E51" i="19"/>
  <c r="K38"/>
  <c r="K42"/>
  <c r="I8" i="23"/>
  <c r="M63" i="21"/>
  <c r="I62" i="19"/>
  <c r="I43"/>
  <c r="P48" i="10"/>
  <c r="K8" i="23" l="1"/>
  <c r="K62" i="19"/>
  <c r="K43"/>
  <c r="O63" i="21"/>
  <c r="E53" i="19"/>
  <c r="E55" s="1"/>
  <c r="E57" s="1"/>
  <c r="I59" i="21"/>
  <c r="E10" i="23" s="1"/>
  <c r="I58" i="21"/>
  <c r="I28" l="1"/>
  <c r="I47" s="1"/>
  <c r="K44" s="1"/>
  <c r="E59" i="19"/>
  <c r="I37" i="21" s="1"/>
  <c r="I45"/>
  <c r="I60"/>
  <c r="K51" l="1"/>
  <c r="K64" s="1"/>
  <c r="K65" s="1"/>
  <c r="K67" s="1"/>
  <c r="K68" s="1"/>
  <c r="G64" i="19" s="1"/>
  <c r="G67" s="1"/>
  <c r="I38" i="21"/>
  <c r="I46"/>
  <c r="E21" i="23" s="1"/>
  <c r="E23" s="1"/>
  <c r="E27" s="1"/>
  <c r="E29" s="1"/>
  <c r="I29" i="21"/>
  <c r="K57"/>
  <c r="I14" l="1"/>
  <c r="I27"/>
  <c r="I31" s="1"/>
  <c r="G28" i="23"/>
  <c r="G47" i="19" l="1"/>
  <c r="I15" i="21"/>
  <c r="I18" s="1"/>
  <c r="I33" s="1"/>
  <c r="I39" s="1"/>
  <c r="G25" i="23" l="1"/>
  <c r="G50" i="19"/>
  <c r="G51" l="1"/>
  <c r="K50" i="21"/>
  <c r="K52" s="1"/>
  <c r="K54" s="1"/>
  <c r="K58" l="1"/>
  <c r="K59"/>
  <c r="G10" i="23" s="1"/>
  <c r="G53" i="19"/>
  <c r="G55" s="1"/>
  <c r="G57" s="1"/>
  <c r="G59" l="1"/>
  <c r="K37" i="21" s="1"/>
  <c r="K28"/>
  <c r="K47" s="1"/>
  <c r="M44" s="1"/>
  <c r="K45"/>
  <c r="K60"/>
  <c r="K46" l="1"/>
  <c r="G21" i="23" s="1"/>
  <c r="G23" s="1"/>
  <c r="G27" s="1"/>
  <c r="G29" s="1"/>
  <c r="K27" i="21" s="1"/>
  <c r="M57"/>
  <c r="K29"/>
  <c r="M51"/>
  <c r="M64" s="1"/>
  <c r="M65" s="1"/>
  <c r="M67" s="1"/>
  <c r="M68" s="1"/>
  <c r="I64" i="19" s="1"/>
  <c r="I67" s="1"/>
  <c r="K38" i="21"/>
  <c r="K14" l="1"/>
  <c r="K15" s="1"/>
  <c r="K18" s="1"/>
  <c r="I28" i="23"/>
  <c r="K31" i="21"/>
  <c r="I47" i="19" l="1"/>
  <c r="I50" s="1"/>
  <c r="K33" i="21"/>
  <c r="K39" s="1"/>
  <c r="I25" i="23" l="1"/>
  <c r="M50" i="21"/>
  <c r="M52" s="1"/>
  <c r="M54" s="1"/>
  <c r="I51" i="19"/>
  <c r="M58" i="21" l="1"/>
  <c r="M60" s="1"/>
  <c r="I53" i="19"/>
  <c r="I55" s="1"/>
  <c r="I57" s="1"/>
  <c r="M59" i="21"/>
  <c r="I10" i="23" s="1"/>
  <c r="M28" i="21" l="1"/>
  <c r="M47" s="1"/>
  <c r="O44" s="1"/>
  <c r="M45"/>
  <c r="I59" i="19"/>
  <c r="M37" i="21" s="1"/>
  <c r="O57"/>
  <c r="M29"/>
  <c r="O51" l="1"/>
  <c r="O64" s="1"/>
  <c r="O65" s="1"/>
  <c r="O67" s="1"/>
  <c r="O68" s="1"/>
  <c r="K64" i="19" s="1"/>
  <c r="K67" s="1"/>
  <c r="M38" i="21"/>
  <c r="M46"/>
  <c r="I21" i="23" s="1"/>
  <c r="I23" s="1"/>
  <c r="I27" s="1"/>
  <c r="I29" s="1"/>
  <c r="M14" i="21" l="1"/>
  <c r="K28" i="23"/>
  <c r="M27" i="21"/>
  <c r="M31" s="1"/>
  <c r="K47" i="19" l="1"/>
  <c r="M15" i="21"/>
  <c r="M18" s="1"/>
  <c r="M33" s="1"/>
  <c r="M39" s="1"/>
  <c r="K25" i="23" l="1"/>
  <c r="K50" i="19"/>
  <c r="O50" i="21" l="1"/>
  <c r="O52" s="1"/>
  <c r="O54" s="1"/>
  <c r="K51" i="19"/>
  <c r="O59" i="21" l="1"/>
  <c r="K10" i="23" s="1"/>
  <c r="K53" i="19"/>
  <c r="K55" s="1"/>
  <c r="K57" s="1"/>
  <c r="O58" i="21"/>
  <c r="O28" l="1"/>
  <c r="O47" s="1"/>
  <c r="O45"/>
  <c r="K59" i="19"/>
  <c r="O37" i="21" s="1"/>
  <c r="O38" s="1"/>
  <c r="O60"/>
  <c r="O29" s="1"/>
  <c r="O46" l="1"/>
  <c r="K21" i="23" s="1"/>
  <c r="K23" s="1"/>
  <c r="K27" s="1"/>
  <c r="K29" s="1"/>
  <c r="O27" i="21" l="1"/>
  <c r="O31" s="1"/>
  <c r="O14"/>
  <c r="O15" s="1"/>
  <c r="O18" s="1"/>
  <c r="O33" l="1"/>
  <c r="O39" s="1"/>
</calcChain>
</file>

<file path=xl/sharedStrings.xml><?xml version="1.0" encoding="utf-8"?>
<sst xmlns="http://schemas.openxmlformats.org/spreadsheetml/2006/main" count="421" uniqueCount="278">
  <si>
    <t>Rent</t>
  </si>
  <si>
    <t>Year 1</t>
  </si>
  <si>
    <t>Year 2</t>
  </si>
  <si>
    <t>Year 3</t>
  </si>
  <si>
    <t>Year 4</t>
  </si>
  <si>
    <t>Year 5</t>
  </si>
  <si>
    <t>Other</t>
  </si>
  <si>
    <t>Salaries</t>
  </si>
  <si>
    <t>Administrative</t>
  </si>
  <si>
    <t>Consumables</t>
  </si>
  <si>
    <t>Stationery</t>
  </si>
  <si>
    <t>Training fees</t>
  </si>
  <si>
    <t>Depreciation expenses</t>
  </si>
  <si>
    <t>Office Expenses</t>
  </si>
  <si>
    <t>Post and Courier</t>
  </si>
  <si>
    <t>Newspapers &amp; Subscriptions</t>
  </si>
  <si>
    <t>Mobile phones (#)</t>
  </si>
  <si>
    <t>Telephones (#)</t>
  </si>
  <si>
    <t xml:space="preserve">  </t>
  </si>
  <si>
    <t>Rent increase</t>
  </si>
  <si>
    <t>Telephones bill increase</t>
  </si>
  <si>
    <t>Mobile bill increase</t>
  </si>
  <si>
    <t>Administrative salary increase</t>
  </si>
  <si>
    <t>Insurance increase</t>
  </si>
  <si>
    <t>Dividends</t>
  </si>
  <si>
    <t>Total Costs</t>
  </si>
  <si>
    <t>Total Revenue</t>
  </si>
  <si>
    <t>Tax</t>
  </si>
  <si>
    <t>Net Earnings</t>
  </si>
  <si>
    <t>Earnings before Tax (EBT)</t>
  </si>
  <si>
    <t>Earnings after Tax (EAT)</t>
  </si>
  <si>
    <t>Other Costs</t>
  </si>
  <si>
    <t>Outsourcing fees</t>
  </si>
  <si>
    <t>Capital</t>
  </si>
  <si>
    <t>Total Capital Expenses</t>
  </si>
  <si>
    <t>Total Depreciation Expenses</t>
  </si>
  <si>
    <t>Monthly Telephone bill</t>
  </si>
  <si>
    <t>Monthly Mobile bill</t>
  </si>
  <si>
    <t>Cost as % of Total</t>
  </si>
  <si>
    <t>Capital Expenses</t>
  </si>
  <si>
    <t>Depreciation</t>
  </si>
  <si>
    <t xml:space="preserve">Consolidated P&amp;L Statement </t>
  </si>
  <si>
    <t xml:space="preserve"> TOTAL INCOME (000's)</t>
  </si>
  <si>
    <t>Managing Director</t>
  </si>
  <si>
    <t>MD salary increase</t>
  </si>
  <si>
    <t>Sales</t>
  </si>
  <si>
    <t>No. of persons</t>
  </si>
  <si>
    <t>Telephony</t>
  </si>
  <si>
    <t>Utilities</t>
  </si>
  <si>
    <t>TOTAL OPERATING COSTS</t>
  </si>
  <si>
    <t>Cumulative costs</t>
  </si>
  <si>
    <t>Total employees</t>
  </si>
  <si>
    <t>Financial expenses</t>
  </si>
  <si>
    <t>Paid-in-Capital</t>
  </si>
  <si>
    <t>Gross Margin</t>
  </si>
  <si>
    <t xml:space="preserve">Free Cash Flow </t>
  </si>
  <si>
    <t>MD salary</t>
  </si>
  <si>
    <t xml:space="preserve">Administrative salary </t>
  </si>
  <si>
    <t xml:space="preserve">Insurance per employee </t>
  </si>
  <si>
    <t>MD</t>
  </si>
  <si>
    <t>Common Charges</t>
  </si>
  <si>
    <t>Revenue Sheet (Euro)</t>
  </si>
  <si>
    <t>COGS</t>
  </si>
  <si>
    <t>Cost Assumption Sheet (Euro)</t>
  </si>
  <si>
    <t>Detailed Cost Sheet (Euro)</t>
  </si>
  <si>
    <t>Summary Cost Sheet (Euro)</t>
  </si>
  <si>
    <t>Capital Expenditures (Euro)</t>
  </si>
  <si>
    <t>Financial Projections (Euro)</t>
  </si>
  <si>
    <t>Legal</t>
  </si>
  <si>
    <t>Total direct costs</t>
  </si>
  <si>
    <t>Dividend payout ratio</t>
  </si>
  <si>
    <t>Accounting</t>
  </si>
  <si>
    <t>Net Margin</t>
  </si>
  <si>
    <t>Growth</t>
  </si>
  <si>
    <t>Earnings before Depreciation, Interest &amp; Tax (EBITDA)</t>
  </si>
  <si>
    <t>Earnings before Interest &amp; Tax (EBIT)</t>
  </si>
  <si>
    <t>EBIT</t>
  </si>
  <si>
    <t>Working capital</t>
  </si>
  <si>
    <t>Balance Sheet</t>
  </si>
  <si>
    <t>Total</t>
  </si>
  <si>
    <t>Current Assets</t>
  </si>
  <si>
    <t>Inventory</t>
  </si>
  <si>
    <t>Trade debtors</t>
  </si>
  <si>
    <t>Cash</t>
  </si>
  <si>
    <t>TOTAL ASSETS</t>
  </si>
  <si>
    <t>Long-term loans</t>
  </si>
  <si>
    <t>Trade creditors</t>
  </si>
  <si>
    <t>Short-term loans</t>
  </si>
  <si>
    <t>Long-term liabilities</t>
  </si>
  <si>
    <t>Current liabilities</t>
  </si>
  <si>
    <t>NET ASSETS</t>
  </si>
  <si>
    <t>TOTAL EQUITY</t>
  </si>
  <si>
    <t>Fixed Assets (NBV)</t>
  </si>
  <si>
    <t>Fixed Assets - NBV</t>
  </si>
  <si>
    <t>Balance b/f</t>
  </si>
  <si>
    <t>Additions</t>
  </si>
  <si>
    <t>Total Cost</t>
  </si>
  <si>
    <t>Fixed Assets - Cost</t>
  </si>
  <si>
    <t>Disposals</t>
  </si>
  <si>
    <t>Depreciation for the year</t>
  </si>
  <si>
    <t>Balance c/f</t>
  </si>
  <si>
    <t>Depreciation of disposed assets</t>
  </si>
  <si>
    <t>Fixed Assets - Accumulated depreciation</t>
  </si>
  <si>
    <t>NBV as at 31st December</t>
  </si>
  <si>
    <t>Working capital assumptions</t>
  </si>
  <si>
    <t>Inventory days</t>
  </si>
  <si>
    <t>Trade debtor days</t>
  </si>
  <si>
    <t>Trade creditor days</t>
  </si>
  <si>
    <t>Other debtor days</t>
  </si>
  <si>
    <t>Other creditor days</t>
  </si>
  <si>
    <t>Difference</t>
  </si>
  <si>
    <t>Base year - Historic</t>
  </si>
  <si>
    <t>(Increase) / Decrease in inventory</t>
  </si>
  <si>
    <t>Working capital cashflows</t>
  </si>
  <si>
    <t>Working capital cashfow</t>
  </si>
  <si>
    <t>Other debtors &amp; prepayments</t>
  </si>
  <si>
    <t>Other creditors &amp; accruals</t>
  </si>
  <si>
    <t>Share Capital &amp; capital reserves</t>
  </si>
  <si>
    <t>P&amp;L reserve</t>
  </si>
  <si>
    <t>Fixed assets</t>
  </si>
  <si>
    <t>Tax on EBIT (not incl. tax shield of interest)</t>
  </si>
  <si>
    <t>Net working capital adjustments</t>
  </si>
  <si>
    <t>(Increase) / Decrease in other debtors</t>
  </si>
  <si>
    <t>Increase / (Decrease) in other creditors</t>
  </si>
  <si>
    <t>(Increase) / Decrease in trade debtors</t>
  </si>
  <si>
    <t>Increase / (Decrease) in trade creditors</t>
  </si>
  <si>
    <t>Free Cashflows</t>
  </si>
  <si>
    <t>Cashflow</t>
  </si>
  <si>
    <t>Deposit</t>
  </si>
  <si>
    <t>Interest payment on loan</t>
  </si>
  <si>
    <t>Loan capital repayment</t>
  </si>
  <si>
    <t>On loan</t>
  </si>
  <si>
    <t>On overdraft/deposit</t>
  </si>
  <si>
    <t>Tax paid</t>
  </si>
  <si>
    <t>Interest on overdraft/deposit</t>
  </si>
  <si>
    <t>Net cashflow for the year</t>
  </si>
  <si>
    <t>Cash/(Debt) b/f</t>
  </si>
  <si>
    <t>Net cash c/f</t>
  </si>
  <si>
    <t>Interest rates</t>
  </si>
  <si>
    <t>Capital increase</t>
  </si>
  <si>
    <t>Dividend creditor</t>
  </si>
  <si>
    <t>B/f</t>
  </si>
  <si>
    <t>C/f</t>
  </si>
  <si>
    <t>Paid during the year</t>
  </si>
  <si>
    <t>Dividends for the year</t>
  </si>
  <si>
    <t>Dividends paid</t>
  </si>
  <si>
    <t>Tax creditor</t>
  </si>
  <si>
    <t>Taxable profit</t>
  </si>
  <si>
    <t>Losses b/f</t>
  </si>
  <si>
    <t>PBT</t>
  </si>
  <si>
    <t>Tax for the year</t>
  </si>
  <si>
    <t>Tax for the year 35%</t>
  </si>
  <si>
    <t>B/S</t>
  </si>
  <si>
    <t>Opening balance</t>
  </si>
  <si>
    <t>Closing tax creditor</t>
  </si>
  <si>
    <t>WORKINGS</t>
  </si>
  <si>
    <t>Tax on EBIT</t>
  </si>
  <si>
    <t>Taxable EBIT</t>
  </si>
  <si>
    <t>Loss b/f</t>
  </si>
  <si>
    <t>Tax paid (55%*current yr tax and all previous yr tax, less 55%*previous yr)</t>
  </si>
  <si>
    <t>Tax on EBIT paid for free cashflows</t>
  </si>
  <si>
    <t>Depreciation Schedule</t>
  </si>
  <si>
    <t>Loan issued</t>
  </si>
  <si>
    <t>Overdraft</t>
  </si>
  <si>
    <t>Long term loan</t>
  </si>
  <si>
    <t>Cashflows before interest on overdraft/deposit</t>
  </si>
  <si>
    <t>Year1</t>
  </si>
  <si>
    <t xml:space="preserve">Pieces </t>
  </si>
  <si>
    <t>Average selling price</t>
  </si>
  <si>
    <t>Pieces</t>
  </si>
  <si>
    <t>Assumptions</t>
  </si>
  <si>
    <t>Volume Yr2</t>
  </si>
  <si>
    <t>Volume Yr3</t>
  </si>
  <si>
    <t>Volume Yr4</t>
  </si>
  <si>
    <t>Volume Yr5</t>
  </si>
  <si>
    <t>Price increase</t>
  </si>
  <si>
    <t>Summary Revenue Sheet (Euro)</t>
  </si>
  <si>
    <t>Sum</t>
  </si>
  <si>
    <t>as % of total</t>
  </si>
  <si>
    <t>TOTAL REVENUE</t>
  </si>
  <si>
    <t>Cumulative Revenue</t>
  </si>
  <si>
    <t>Revenue Breakedown by Key Account</t>
  </si>
  <si>
    <t>Weighted Average</t>
  </si>
  <si>
    <t>Revenue growth by Key Account</t>
  </si>
  <si>
    <t>Average</t>
  </si>
  <si>
    <t>Average RevenueGrowth</t>
  </si>
  <si>
    <t>COGS (as % of sales)</t>
  </si>
  <si>
    <t>Sales &amp; Marketing</t>
  </si>
  <si>
    <t>Space (sqm)</t>
  </si>
  <si>
    <t>Monthly Rent per sqm</t>
  </si>
  <si>
    <t>Indirect labor</t>
  </si>
  <si>
    <t>Direct labor</t>
  </si>
  <si>
    <t>Production Department</t>
  </si>
  <si>
    <t>Production Mgr</t>
  </si>
  <si>
    <t xml:space="preserve">Production Mgr salary </t>
  </si>
  <si>
    <t>Production people</t>
  </si>
  <si>
    <t xml:space="preserve">Production salary </t>
  </si>
  <si>
    <t>Production salary increase</t>
  </si>
  <si>
    <t>Operations</t>
  </si>
  <si>
    <t>Warehouse Mgr</t>
  </si>
  <si>
    <t>Warehouse Salary</t>
  </si>
  <si>
    <t>Ops salary increase</t>
  </si>
  <si>
    <t>T&amp;E expenses</t>
  </si>
  <si>
    <t>Sales travel (per salesperson)</t>
  </si>
  <si>
    <t>Travel increase</t>
  </si>
  <si>
    <t>Other T&amp;E</t>
  </si>
  <si>
    <t>Production costs (as % of sales)</t>
  </si>
  <si>
    <t>Overheads</t>
  </si>
  <si>
    <t>Maintenance</t>
  </si>
  <si>
    <t>Production</t>
  </si>
  <si>
    <t>Insurance</t>
  </si>
  <si>
    <t>Sales Travel</t>
  </si>
  <si>
    <t>Production costs</t>
  </si>
  <si>
    <t>Direct Costs</t>
  </si>
  <si>
    <t>Direct salaries</t>
  </si>
  <si>
    <t>Production expenses</t>
  </si>
  <si>
    <t>Indirect Costs</t>
  </si>
  <si>
    <t>Indirect Salaries</t>
  </si>
  <si>
    <r>
      <t>Direct Costs (</t>
    </r>
    <r>
      <rPr>
        <sz val="8"/>
        <rFont val="Arial"/>
        <charset val="161"/>
      </rPr>
      <t>€)</t>
    </r>
  </si>
  <si>
    <r>
      <t>Indirect Costs (</t>
    </r>
    <r>
      <rPr>
        <sz val="8"/>
        <rFont val="Arial"/>
        <charset val="161"/>
      </rPr>
      <t>€</t>
    </r>
    <r>
      <rPr>
        <i/>
        <sz val="8"/>
        <rFont val="Arial"/>
        <family val="2"/>
      </rPr>
      <t>)</t>
    </r>
  </si>
  <si>
    <t>Leased Items</t>
  </si>
  <si>
    <t>Total Leased Items</t>
  </si>
  <si>
    <t>Leasing Expense *</t>
  </si>
  <si>
    <t>Leasing expense</t>
  </si>
  <si>
    <t>Sensitivity</t>
  </si>
  <si>
    <t xml:space="preserve">  -Volume growth</t>
  </si>
  <si>
    <t xml:space="preserve">  -Price increase</t>
  </si>
  <si>
    <t xml:space="preserve">  -COGS decline</t>
  </si>
  <si>
    <t xml:space="preserve">  -Earnings margin increase</t>
  </si>
  <si>
    <t>Incubatee SA</t>
  </si>
  <si>
    <t>Customer 1</t>
  </si>
  <si>
    <t>Gross income from C1</t>
  </si>
  <si>
    <t>Customer 2</t>
  </si>
  <si>
    <t>Gross income from C2</t>
  </si>
  <si>
    <t>Customer 3</t>
  </si>
  <si>
    <t>Gross income from C3</t>
  </si>
  <si>
    <t>Customer 4</t>
  </si>
  <si>
    <t>Gross income from C4</t>
  </si>
  <si>
    <t>Customer 5</t>
  </si>
  <si>
    <t>Gross income from C5</t>
  </si>
  <si>
    <t>Customer 6</t>
  </si>
  <si>
    <t>Gross income from C6</t>
  </si>
  <si>
    <t>Customer 7</t>
  </si>
  <si>
    <t>Gross income from C7</t>
  </si>
  <si>
    <t>Customer 8</t>
  </si>
  <si>
    <t>Gross income from C8</t>
  </si>
  <si>
    <t>Customer 9</t>
  </si>
  <si>
    <t>Gross income from C9</t>
  </si>
  <si>
    <t>Adverstising</t>
  </si>
  <si>
    <t>Promotion</t>
  </si>
  <si>
    <t>Other Marketing</t>
  </si>
  <si>
    <t>Utilities (Annual)</t>
  </si>
  <si>
    <t>Electricity</t>
  </si>
  <si>
    <t>Cleaning</t>
  </si>
  <si>
    <t>Sales Director</t>
  </si>
  <si>
    <t>Sales director</t>
  </si>
  <si>
    <t>Sales Dir. salary</t>
  </si>
  <si>
    <t>Sales Dir. salary increase</t>
  </si>
  <si>
    <t xml:space="preserve">Newspapers &amp; Subscriptions </t>
  </si>
  <si>
    <t>Premises</t>
  </si>
  <si>
    <t>Equipment 1</t>
  </si>
  <si>
    <t>Equipment 2</t>
  </si>
  <si>
    <t>Equipment 3</t>
  </si>
  <si>
    <t>Equipment 4</t>
  </si>
  <si>
    <t>Equipment 5</t>
  </si>
  <si>
    <t>PCs (3yrs)</t>
  </si>
  <si>
    <t>Machine 1</t>
  </si>
  <si>
    <t>Machine 2</t>
  </si>
  <si>
    <t>Machine 3</t>
  </si>
  <si>
    <t>Machine 4</t>
  </si>
  <si>
    <t>Machine 5</t>
  </si>
  <si>
    <t>Machine 6</t>
  </si>
  <si>
    <t>Machine 7</t>
  </si>
  <si>
    <t>Machine 8</t>
  </si>
  <si>
    <t>Leasing cost per Euro 1000 for 48mos</t>
  </si>
  <si>
    <t>Annual Δ</t>
  </si>
  <si>
    <t>Leasing</t>
  </si>
  <si>
    <t>Total Operating Costs (inc. depreciation)</t>
  </si>
</sst>
</file>

<file path=xl/styles.xml><?xml version="1.0" encoding="utf-8"?>
<styleSheet xmlns="http://schemas.openxmlformats.org/spreadsheetml/2006/main">
  <numFmts count="13">
    <numFmt numFmtId="164" formatCode="_-* #,##0.00\ _Δ_ρ_χ_-;\-* #,##0.00\ _Δ_ρ_χ_-;_-* &quot;-&quot;??\ _Δ_ρ_χ_-;_-@_-"/>
    <numFmt numFmtId="165" formatCode="_-* #,##0.0\ _Δ_ρ_χ_-;\-* #,##0.0\ _Δ_ρ_χ_-;_-* &quot;-&quot;??\ _Δ_ρ_χ_-;_-@_-"/>
    <numFmt numFmtId="166" formatCode="_-* #,##0\ _Δ_ρ_χ_-;\-* #,##0\ _Δ_ρ_χ_-;_-* &quot;-&quot;??\ _Δ_ρ_χ_-;_-@_-"/>
    <numFmt numFmtId="167" formatCode="0.0%"/>
    <numFmt numFmtId="168" formatCode="#,##0\ _Δ_ρ_χ"/>
    <numFmt numFmtId="169" formatCode="#,##0;\(#,##0\)"/>
    <numFmt numFmtId="170" formatCode="#,##0.00;\(#,##0.00\)"/>
    <numFmt numFmtId="171" formatCode="0.000%"/>
    <numFmt numFmtId="172" formatCode="_-* #,##0.000\ _Δ_ρ_χ_-;\-* #,##0.000\ _Δ_ρ_χ_-;_-* &quot;-&quot;??\ _Δ_ρ_χ_-;_-@_-"/>
    <numFmt numFmtId="173" formatCode="_-* #,##0.00\ [$€]_-;\-* #,##0.00\ [$€]_-;_-* &quot;-&quot;??\ [$€]_-;_-@_-"/>
    <numFmt numFmtId="174" formatCode="_-* #,##0\ [$€]_-;\-* #,##0\ [$€]_-;_-* &quot;-&quot;??\ [$€]_-;_-@_-"/>
    <numFmt numFmtId="175" formatCode="_-* #,##0.0000\ _Δ_ρ_χ_-;\-* #,##0.0000\ _Δ_ρ_χ_-;_-* &quot;-&quot;??\ _Δ_ρ_χ_-;_-@_-"/>
    <numFmt numFmtId="176" formatCode="#,##0.00\ _Δ_ρ_χ"/>
  </numFmts>
  <fonts count="26">
    <font>
      <sz val="10"/>
      <name val="Arial"/>
      <charset val="161"/>
    </font>
    <font>
      <sz val="10"/>
      <name val="Arial"/>
      <charset val="16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i/>
      <sz val="8"/>
      <color indexed="10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8"/>
      <name val="Arial Greek"/>
      <family val="2"/>
      <charset val="161"/>
    </font>
    <font>
      <sz val="8"/>
      <name val="Arial"/>
      <charset val="161"/>
    </font>
    <font>
      <b/>
      <i/>
      <sz val="8"/>
      <name val="Arial Greek"/>
      <family val="2"/>
      <charset val="161"/>
    </font>
    <font>
      <i/>
      <sz val="8"/>
      <name val="Arial Greek"/>
      <family val="2"/>
      <charset val="161"/>
    </font>
    <font>
      <i/>
      <sz val="8"/>
      <name val="Arial"/>
      <charset val="161"/>
    </font>
    <font>
      <b/>
      <i/>
      <sz val="12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12"/>
      <name val="Arial"/>
      <family val="2"/>
    </font>
    <font>
      <i/>
      <sz val="8"/>
      <color indexed="55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i/>
      <u/>
      <sz val="8"/>
      <name val="Arial"/>
      <family val="2"/>
    </font>
    <font>
      <i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0" xfId="0" applyFont="1"/>
    <xf numFmtId="169" fontId="3" fillId="0" borderId="0" xfId="0" applyNumberFormat="1" applyFont="1" applyBorder="1"/>
    <xf numFmtId="169" fontId="3" fillId="0" borderId="0" xfId="0" applyNumberFormat="1" applyFont="1"/>
    <xf numFmtId="9" fontId="3" fillId="0" borderId="0" xfId="3" applyFont="1"/>
    <xf numFmtId="0" fontId="3" fillId="0" borderId="1" xfId="0" applyFont="1" applyBorder="1"/>
    <xf numFmtId="0" fontId="4" fillId="0" borderId="0" xfId="0" applyFont="1"/>
    <xf numFmtId="168" fontId="3" fillId="0" borderId="0" xfId="0" applyNumberFormat="1" applyFont="1"/>
    <xf numFmtId="0" fontId="7" fillId="0" borderId="1" xfId="0" applyFont="1" applyBorder="1"/>
    <xf numFmtId="0" fontId="8" fillId="0" borderId="1" xfId="0" applyFont="1" applyBorder="1"/>
    <xf numFmtId="168" fontId="3" fillId="0" borderId="1" xfId="0" applyNumberFormat="1" applyFont="1" applyBorder="1"/>
    <xf numFmtId="0" fontId="8" fillId="0" borderId="0" xfId="0" applyFont="1"/>
    <xf numFmtId="0" fontId="9" fillId="0" borderId="0" xfId="0" applyFont="1"/>
    <xf numFmtId="168" fontId="3" fillId="0" borderId="0" xfId="1" applyNumberFormat="1" applyFont="1"/>
    <xf numFmtId="168" fontId="3" fillId="0" borderId="0" xfId="1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8" fontId="3" fillId="0" borderId="2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9" fontId="3" fillId="0" borderId="0" xfId="3" applyFont="1" applyAlignment="1">
      <alignment horizontal="right"/>
    </xf>
    <xf numFmtId="9" fontId="3" fillId="0" borderId="0" xfId="3" applyFont="1" applyAlignment="1">
      <alignment horizontal="center"/>
    </xf>
    <xf numFmtId="165" fontId="3" fillId="0" borderId="0" xfId="1" applyNumberFormat="1" applyFont="1" applyAlignment="1">
      <alignment horizontal="left" indent="1"/>
    </xf>
    <xf numFmtId="1" fontId="3" fillId="0" borderId="0" xfId="0" applyNumberFormat="1" applyFont="1" applyAlignment="1">
      <alignment horizontal="right"/>
    </xf>
    <xf numFmtId="168" fontId="3" fillId="0" borderId="0" xfId="3" applyNumberFormat="1" applyFont="1" applyAlignment="1">
      <alignment horizontal="center"/>
    </xf>
    <xf numFmtId="9" fontId="3" fillId="0" borderId="0" xfId="3" applyNumberFormat="1" applyFont="1" applyAlignment="1">
      <alignment horizontal="center"/>
    </xf>
    <xf numFmtId="1" fontId="3" fillId="0" borderId="0" xfId="1" applyNumberFormat="1" applyFont="1" applyAlignment="1">
      <alignment horizontal="right"/>
    </xf>
    <xf numFmtId="168" fontId="2" fillId="0" borderId="0" xfId="1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168" fontId="3" fillId="0" borderId="0" xfId="1" applyNumberFormat="1" applyFont="1" applyFill="1" applyAlignment="1">
      <alignment horizontal="center"/>
    </xf>
    <xf numFmtId="9" fontId="3" fillId="0" borderId="0" xfId="3" applyFont="1" applyFill="1" applyAlignment="1">
      <alignment horizontal="center"/>
    </xf>
    <xf numFmtId="0" fontId="3" fillId="0" borderId="0" xfId="0" applyFont="1" applyFill="1"/>
    <xf numFmtId="0" fontId="10" fillId="0" borderId="0" xfId="0" applyFont="1"/>
    <xf numFmtId="0" fontId="11" fillId="0" borderId="0" xfId="0" applyFont="1"/>
    <xf numFmtId="168" fontId="4" fillId="0" borderId="3" xfId="1" applyNumberFormat="1" applyFont="1" applyBorder="1"/>
    <xf numFmtId="9" fontId="4" fillId="0" borderId="3" xfId="3" applyFont="1" applyBorder="1" applyAlignment="1">
      <alignment horizontal="center"/>
    </xf>
    <xf numFmtId="9" fontId="5" fillId="0" borderId="4" xfId="3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8" fontId="4" fillId="0" borderId="0" xfId="1" applyNumberFormat="1" applyFont="1" applyBorder="1"/>
    <xf numFmtId="0" fontId="12" fillId="0" borderId="0" xfId="0" applyFont="1"/>
    <xf numFmtId="0" fontId="13" fillId="0" borderId="0" xfId="0" applyFont="1"/>
    <xf numFmtId="171" fontId="14" fillId="0" borderId="0" xfId="3" applyNumberFormat="1" applyFont="1"/>
    <xf numFmtId="166" fontId="12" fillId="0" borderId="0" xfId="1" applyNumberFormat="1" applyFont="1" applyAlignment="1">
      <alignment horizontal="center"/>
    </xf>
    <xf numFmtId="0" fontId="16" fillId="0" borderId="0" xfId="0" applyFont="1"/>
    <xf numFmtId="0" fontId="14" fillId="0" borderId="5" xfId="0" applyFont="1" applyBorder="1"/>
    <xf numFmtId="0" fontId="14" fillId="0" borderId="6" xfId="0" applyFont="1" applyBorder="1"/>
    <xf numFmtId="168" fontId="2" fillId="0" borderId="1" xfId="0" applyNumberFormat="1" applyFont="1" applyBorder="1" applyAlignment="1">
      <alignment horizontal="center"/>
    </xf>
    <xf numFmtId="0" fontId="17" fillId="0" borderId="0" xfId="0" applyFont="1"/>
    <xf numFmtId="0" fontId="11" fillId="0" borderId="1" xfId="0" applyFont="1" applyBorder="1"/>
    <xf numFmtId="9" fontId="2" fillId="0" borderId="1" xfId="3" applyFont="1" applyBorder="1" applyAlignment="1">
      <alignment horizontal="center"/>
    </xf>
    <xf numFmtId="0" fontId="2" fillId="0" borderId="1" xfId="0" applyFont="1" applyBorder="1"/>
    <xf numFmtId="168" fontId="5" fillId="0" borderId="0" xfId="0" applyNumberFormat="1" applyFont="1" applyBorder="1"/>
    <xf numFmtId="0" fontId="5" fillId="0" borderId="0" xfId="0" applyFont="1" applyBorder="1"/>
    <xf numFmtId="168" fontId="5" fillId="0" borderId="1" xfId="0" applyNumberFormat="1" applyFont="1" applyBorder="1"/>
    <xf numFmtId="38" fontId="3" fillId="0" borderId="0" xfId="0" applyNumberFormat="1" applyFont="1" applyBorder="1" applyAlignment="1">
      <alignment horizontal="center"/>
    </xf>
    <xf numFmtId="38" fontId="3" fillId="0" borderId="7" xfId="0" applyNumberFormat="1" applyFont="1" applyBorder="1" applyAlignment="1">
      <alignment horizontal="center"/>
    </xf>
    <xf numFmtId="164" fontId="12" fillId="0" borderId="0" xfId="1" applyFont="1"/>
    <xf numFmtId="164" fontId="13" fillId="0" borderId="0" xfId="1" applyFont="1"/>
    <xf numFmtId="164" fontId="15" fillId="0" borderId="0" xfId="1" applyFont="1"/>
    <xf numFmtId="164" fontId="16" fillId="0" borderId="0" xfId="1" applyFont="1"/>
    <xf numFmtId="164" fontId="16" fillId="0" borderId="6" xfId="1" applyFont="1" applyBorder="1"/>
    <xf numFmtId="165" fontId="12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/>
    <xf numFmtId="38" fontId="3" fillId="0" borderId="0" xfId="0" applyNumberFormat="1" applyFont="1"/>
    <xf numFmtId="38" fontId="3" fillId="0" borderId="0" xfId="0" applyNumberFormat="1" applyFont="1" applyAlignment="1">
      <alignment horizontal="center"/>
    </xf>
    <xf numFmtId="38" fontId="2" fillId="0" borderId="0" xfId="0" applyNumberFormat="1" applyFont="1"/>
    <xf numFmtId="38" fontId="7" fillId="0" borderId="1" xfId="0" applyNumberFormat="1" applyFont="1" applyBorder="1"/>
    <xf numFmtId="38" fontId="3" fillId="0" borderId="1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7" fillId="0" borderId="8" xfId="0" applyNumberFormat="1" applyFont="1" applyBorder="1"/>
    <xf numFmtId="38" fontId="3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9" xfId="0" applyNumberFormat="1" applyFont="1" applyBorder="1" applyAlignment="1">
      <alignment horizontal="center"/>
    </xf>
    <xf numFmtId="38" fontId="3" fillId="0" borderId="10" xfId="0" applyNumberFormat="1" applyFont="1" applyBorder="1"/>
    <xf numFmtId="38" fontId="4" fillId="0" borderId="10" xfId="0" applyNumberFormat="1" applyFont="1" applyBorder="1"/>
    <xf numFmtId="38" fontId="4" fillId="0" borderId="0" xfId="0" applyNumberFormat="1" applyFont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/>
    <xf numFmtId="38" fontId="2" fillId="0" borderId="10" xfId="0" applyNumberFormat="1" applyFont="1" applyBorder="1"/>
    <xf numFmtId="38" fontId="2" fillId="0" borderId="0" xfId="0" applyNumberFormat="1" applyFont="1" applyBorder="1"/>
    <xf numFmtId="38" fontId="2" fillId="0" borderId="7" xfId="0" applyNumberFormat="1" applyFont="1" applyBorder="1" applyAlignment="1">
      <alignment horizontal="center"/>
    </xf>
    <xf numFmtId="38" fontId="2" fillId="0" borderId="11" xfId="0" applyNumberFormat="1" applyFont="1" applyBorder="1"/>
    <xf numFmtId="38" fontId="2" fillId="0" borderId="1" xfId="0" applyNumberFormat="1" applyFont="1" applyBorder="1"/>
    <xf numFmtId="38" fontId="2" fillId="0" borderId="12" xfId="0" applyNumberFormat="1" applyFont="1" applyBorder="1" applyAlignment="1">
      <alignment horizontal="center"/>
    </xf>
    <xf numFmtId="38" fontId="3" fillId="0" borderId="1" xfId="0" applyNumberFormat="1" applyFont="1" applyBorder="1" applyAlignment="1">
      <alignment horizontal="center"/>
    </xf>
    <xf numFmtId="9" fontId="6" fillId="2" borderId="0" xfId="3" applyFont="1" applyFill="1" applyBorder="1" applyAlignment="1">
      <alignment horizontal="center"/>
    </xf>
    <xf numFmtId="166" fontId="12" fillId="0" borderId="6" xfId="1" applyNumberFormat="1" applyFont="1" applyFill="1" applyBorder="1" applyAlignment="1">
      <alignment horizontal="center"/>
    </xf>
    <xf numFmtId="0" fontId="0" fillId="0" borderId="0" xfId="0" applyFill="1"/>
    <xf numFmtId="166" fontId="12" fillId="0" borderId="0" xfId="1" applyNumberFormat="1" applyFont="1" applyFill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9" fontId="3" fillId="0" borderId="0" xfId="3" applyNumberFormat="1" applyFont="1" applyFill="1" applyAlignment="1">
      <alignment horizontal="center"/>
    </xf>
    <xf numFmtId="9" fontId="3" fillId="2" borderId="0" xfId="3" applyNumberFormat="1" applyFont="1" applyFill="1" applyAlignment="1">
      <alignment horizontal="center"/>
    </xf>
    <xf numFmtId="0" fontId="3" fillId="0" borderId="1" xfId="0" applyFont="1" applyFill="1" applyBorder="1"/>
    <xf numFmtId="165" fontId="3" fillId="0" borderId="0" xfId="1" applyNumberFormat="1" applyFont="1" applyFill="1" applyAlignment="1">
      <alignment horizontal="left" indent="1"/>
    </xf>
    <xf numFmtId="168" fontId="4" fillId="0" borderId="0" xfId="1" applyNumberFormat="1" applyFont="1" applyFill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166" fontId="4" fillId="0" borderId="0" xfId="1" applyNumberFormat="1" applyFont="1" applyBorder="1"/>
    <xf numFmtId="166" fontId="4" fillId="0" borderId="0" xfId="1" applyNumberFormat="1" applyFont="1"/>
    <xf numFmtId="166" fontId="3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2" fillId="0" borderId="0" xfId="1" applyNumberFormat="1" applyFont="1"/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/>
    <xf numFmtId="166" fontId="4" fillId="0" borderId="13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9" fontId="5" fillId="0" borderId="1" xfId="3" applyFont="1" applyBorder="1"/>
    <xf numFmtId="9" fontId="4" fillId="0" borderId="3" xfId="3" applyFont="1" applyBorder="1"/>
    <xf numFmtId="9" fontId="4" fillId="0" borderId="13" xfId="3" applyFont="1" applyBorder="1" applyAlignment="1">
      <alignment horizontal="center"/>
    </xf>
    <xf numFmtId="9" fontId="4" fillId="0" borderId="0" xfId="3" applyFont="1" applyAlignment="1">
      <alignment horizontal="center"/>
    </xf>
    <xf numFmtId="164" fontId="16" fillId="0" borderId="0" xfId="1" applyFont="1" applyFill="1"/>
    <xf numFmtId="164" fontId="16" fillId="0" borderId="6" xfId="1" applyFont="1" applyFill="1" applyBorder="1"/>
    <xf numFmtId="9" fontId="18" fillId="0" borderId="0" xfId="3" applyFont="1" applyFill="1" applyAlignment="1">
      <alignment horizontal="center"/>
    </xf>
    <xf numFmtId="9" fontId="2" fillId="0" borderId="2" xfId="3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4" fillId="0" borderId="6" xfId="0" applyNumberFormat="1" applyFont="1" applyFill="1" applyBorder="1" applyAlignment="1">
      <alignment horizontal="center"/>
    </xf>
    <xf numFmtId="38" fontId="3" fillId="0" borderId="7" xfId="0" applyNumberFormat="1" applyFont="1" applyFill="1" applyBorder="1" applyAlignment="1">
      <alignment horizontal="center"/>
    </xf>
    <xf numFmtId="38" fontId="4" fillId="0" borderId="14" xfId="0" applyNumberFormat="1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9" fontId="4" fillId="0" borderId="7" xfId="3" applyFont="1" applyFill="1" applyBorder="1" applyAlignment="1">
      <alignment horizontal="center"/>
    </xf>
    <xf numFmtId="169" fontId="7" fillId="0" borderId="10" xfId="0" applyNumberFormat="1" applyFont="1" applyBorder="1"/>
    <xf numFmtId="0" fontId="4" fillId="0" borderId="0" xfId="0" applyFont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173" fontId="2" fillId="0" borderId="0" xfId="2" quotePrefix="1" applyFont="1" applyBorder="1"/>
    <xf numFmtId="174" fontId="6" fillId="2" borderId="0" xfId="2" applyNumberFormat="1" applyFont="1" applyFill="1" applyAlignment="1">
      <alignment horizontal="center"/>
    </xf>
    <xf numFmtId="38" fontId="2" fillId="0" borderId="15" xfId="0" applyNumberFormat="1" applyFont="1" applyBorder="1" applyAlignment="1">
      <alignment horizontal="center"/>
    </xf>
    <xf numFmtId="172" fontId="13" fillId="0" borderId="0" xfId="1" applyNumberFormat="1" applyFont="1"/>
    <xf numFmtId="175" fontId="13" fillId="0" borderId="0" xfId="1" applyNumberFormat="1" applyFont="1"/>
    <xf numFmtId="172" fontId="16" fillId="0" borderId="0" xfId="1" applyNumberFormat="1" applyFont="1"/>
    <xf numFmtId="0" fontId="14" fillId="0" borderId="0" xfId="0" applyFont="1" applyBorder="1"/>
    <xf numFmtId="164" fontId="16" fillId="0" borderId="0" xfId="1" applyFont="1" applyBorder="1"/>
    <xf numFmtId="164" fontId="16" fillId="0" borderId="0" xfId="1" applyFont="1" applyFill="1" applyBorder="1"/>
    <xf numFmtId="166" fontId="12" fillId="0" borderId="0" xfId="1" applyNumberFormat="1" applyFont="1" applyFill="1" applyBorder="1" applyAlignment="1">
      <alignment horizontal="center"/>
    </xf>
    <xf numFmtId="176" fontId="3" fillId="0" borderId="0" xfId="1" applyNumberFormat="1" applyFont="1" applyAlignment="1">
      <alignment horizontal="center"/>
    </xf>
    <xf numFmtId="0" fontId="20" fillId="0" borderId="0" xfId="0" applyFont="1"/>
    <xf numFmtId="165" fontId="12" fillId="0" borderId="0" xfId="1" applyNumberFormat="1" applyFont="1" applyBorder="1" applyAlignment="1">
      <alignment horizontal="center"/>
    </xf>
    <xf numFmtId="0" fontId="3" fillId="0" borderId="0" xfId="0" applyFont="1" applyBorder="1"/>
    <xf numFmtId="38" fontId="7" fillId="0" borderId="0" xfId="0" applyNumberFormat="1" applyFont="1" applyBorder="1"/>
    <xf numFmtId="0" fontId="3" fillId="0" borderId="15" xfId="0" applyFont="1" applyBorder="1"/>
    <xf numFmtId="165" fontId="3" fillId="0" borderId="0" xfId="1" applyNumberFormat="1" applyFont="1" applyBorder="1" applyAlignment="1">
      <alignment horizontal="left" indent="1"/>
    </xf>
    <xf numFmtId="169" fontId="4" fillId="0" borderId="0" xfId="0" applyNumberFormat="1" applyFont="1" applyBorder="1" applyAlignment="1">
      <alignment horizontal="center"/>
    </xf>
    <xf numFmtId="0" fontId="3" fillId="0" borderId="10" xfId="0" applyFont="1" applyBorder="1"/>
    <xf numFmtId="9" fontId="4" fillId="0" borderId="0" xfId="3" applyFont="1" applyBorder="1" applyAlignment="1">
      <alignment horizontal="center"/>
    </xf>
    <xf numFmtId="9" fontId="4" fillId="0" borderId="7" xfId="3" applyFont="1" applyBorder="1" applyAlignment="1">
      <alignment horizontal="center"/>
    </xf>
    <xf numFmtId="167" fontId="3" fillId="0" borderId="7" xfId="3" applyNumberFormat="1" applyFont="1" applyBorder="1" applyAlignment="1">
      <alignment horizontal="center"/>
    </xf>
    <xf numFmtId="38" fontId="4" fillId="0" borderId="7" xfId="0" applyNumberFormat="1" applyFont="1" applyFill="1" applyBorder="1" applyAlignment="1">
      <alignment horizontal="center"/>
    </xf>
    <xf numFmtId="38" fontId="2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9" fontId="3" fillId="0" borderId="0" xfId="3" applyFont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3" fillId="0" borderId="0" xfId="3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9" fontId="3" fillId="0" borderId="0" xfId="3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3" fillId="0" borderId="1" xfId="1" applyNumberFormat="1" applyFont="1" applyFill="1" applyBorder="1" applyAlignment="1">
      <alignment horizontal="center"/>
    </xf>
    <xf numFmtId="0" fontId="21" fillId="0" borderId="0" xfId="0" applyFont="1"/>
    <xf numFmtId="168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9" fontId="21" fillId="0" borderId="0" xfId="3" applyFont="1" applyFill="1" applyBorder="1" applyAlignment="1">
      <alignment horizontal="right"/>
    </xf>
    <xf numFmtId="0" fontId="21" fillId="0" borderId="0" xfId="0" applyFont="1" applyFill="1"/>
    <xf numFmtId="165" fontId="2" fillId="0" borderId="0" xfId="1" applyNumberFormat="1" applyFont="1" applyBorder="1" applyAlignment="1">
      <alignment horizontal="left" indent="1"/>
    </xf>
    <xf numFmtId="38" fontId="6" fillId="0" borderId="0" xfId="0" applyNumberFormat="1" applyFont="1" applyBorder="1" applyAlignment="1">
      <alignment horizontal="center"/>
    </xf>
    <xf numFmtId="9" fontId="6" fillId="0" borderId="0" xfId="3" applyFont="1" applyAlignment="1">
      <alignment horizontal="center"/>
    </xf>
    <xf numFmtId="38" fontId="22" fillId="0" borderId="0" xfId="0" applyNumberFormat="1" applyFont="1"/>
    <xf numFmtId="38" fontId="3" fillId="0" borderId="15" xfId="0" applyNumberFormat="1" applyFont="1" applyBorder="1"/>
    <xf numFmtId="38" fontId="6" fillId="0" borderId="7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left" indent="1"/>
    </xf>
    <xf numFmtId="0" fontId="22" fillId="0" borderId="0" xfId="0" applyFont="1"/>
    <xf numFmtId="169" fontId="7" fillId="0" borderId="0" xfId="0" applyNumberFormat="1" applyFont="1" applyBorder="1"/>
    <xf numFmtId="0" fontId="4" fillId="0" borderId="0" xfId="0" applyFont="1" applyBorder="1"/>
    <xf numFmtId="174" fontId="2" fillId="0" borderId="0" xfId="2" applyNumberFormat="1" applyFont="1" applyBorder="1" applyAlignment="1">
      <alignment horizontal="center"/>
    </xf>
    <xf numFmtId="38" fontId="3" fillId="0" borderId="8" xfId="0" applyNumberFormat="1" applyFont="1" applyBorder="1"/>
    <xf numFmtId="38" fontId="3" fillId="0" borderId="15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164" fontId="13" fillId="0" borderId="0" xfId="1" applyFont="1" applyFill="1"/>
    <xf numFmtId="165" fontId="13" fillId="0" borderId="0" xfId="1" applyNumberFormat="1" applyFont="1"/>
    <xf numFmtId="172" fontId="12" fillId="0" borderId="1" xfId="1" applyNumberFormat="1" applyFont="1" applyFill="1" applyBorder="1" applyAlignment="1">
      <alignment horizontal="center"/>
    </xf>
    <xf numFmtId="172" fontId="12" fillId="0" borderId="1" xfId="1" applyNumberFormat="1" applyFont="1" applyBorder="1" applyAlignment="1">
      <alignment horizontal="center"/>
    </xf>
    <xf numFmtId="172" fontId="12" fillId="0" borderId="0" xfId="1" applyNumberFormat="1" applyFont="1" applyAlignment="1">
      <alignment horizontal="center"/>
    </xf>
    <xf numFmtId="165" fontId="12" fillId="0" borderId="0" xfId="1" applyNumberFormat="1" applyFont="1" applyFill="1" applyAlignment="1">
      <alignment horizontal="center"/>
    </xf>
    <xf numFmtId="175" fontId="12" fillId="0" borderId="0" xfId="1" applyNumberFormat="1" applyFont="1" applyFill="1" applyAlignment="1">
      <alignment horizontal="center"/>
    </xf>
    <xf numFmtId="165" fontId="12" fillId="0" borderId="6" xfId="1" applyNumberFormat="1" applyFont="1" applyBorder="1" applyAlignment="1">
      <alignment horizontal="center"/>
    </xf>
    <xf numFmtId="166" fontId="13" fillId="0" borderId="0" xfId="0" applyNumberFormat="1" applyFont="1"/>
    <xf numFmtId="0" fontId="3" fillId="0" borderId="5" xfId="0" applyFont="1" applyFill="1" applyBorder="1"/>
    <xf numFmtId="0" fontId="0" fillId="0" borderId="6" xfId="0" applyBorder="1"/>
    <xf numFmtId="0" fontId="3" fillId="2" borderId="16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3" fillId="2" borderId="3" xfId="0" applyFont="1" applyFill="1" applyBorder="1" applyAlignment="1">
      <alignment horizontal="center"/>
    </xf>
    <xf numFmtId="171" fontId="3" fillId="0" borderId="10" xfId="0" applyNumberFormat="1" applyFont="1" applyFill="1" applyBorder="1"/>
    <xf numFmtId="9" fontId="6" fillId="2" borderId="3" xfId="3" applyFont="1" applyFill="1" applyBorder="1" applyAlignment="1">
      <alignment horizontal="center"/>
    </xf>
    <xf numFmtId="9" fontId="19" fillId="2" borderId="3" xfId="3" applyFont="1" applyFill="1" applyBorder="1" applyAlignment="1">
      <alignment horizontal="center"/>
    </xf>
    <xf numFmtId="0" fontId="0" fillId="0" borderId="0" xfId="0" applyFill="1" applyBorder="1"/>
    <xf numFmtId="0" fontId="3" fillId="0" borderId="11" xfId="0" applyFont="1" applyFill="1" applyBorder="1"/>
    <xf numFmtId="0" fontId="0" fillId="0" borderId="1" xfId="0" applyBorder="1"/>
    <xf numFmtId="9" fontId="6" fillId="2" borderId="13" xfId="3" applyFont="1" applyFill="1" applyBorder="1" applyAlignment="1">
      <alignment horizontal="center"/>
    </xf>
    <xf numFmtId="9" fontId="19" fillId="2" borderId="13" xfId="3" applyFont="1" applyFill="1" applyBorder="1" applyAlignment="1">
      <alignment horizontal="center"/>
    </xf>
    <xf numFmtId="9" fontId="0" fillId="0" borderId="0" xfId="0" applyNumberFormat="1"/>
    <xf numFmtId="168" fontId="5" fillId="0" borderId="1" xfId="0" applyNumberFormat="1" applyFont="1" applyBorder="1" applyAlignment="1">
      <alignment horizontal="center"/>
    </xf>
    <xf numFmtId="9" fontId="5" fillId="0" borderId="1" xfId="3" applyFont="1" applyBorder="1" applyAlignment="1">
      <alignment horizontal="center"/>
    </xf>
    <xf numFmtId="0" fontId="8" fillId="0" borderId="0" xfId="0" applyFont="1" applyBorder="1"/>
    <xf numFmtId="167" fontId="3" fillId="0" borderId="0" xfId="3" applyNumberFormat="1" applyFont="1" applyAlignment="1">
      <alignment horizontal="center"/>
    </xf>
    <xf numFmtId="167" fontId="4" fillId="0" borderId="3" xfId="3" applyNumberFormat="1" applyFont="1" applyBorder="1" applyAlignment="1">
      <alignment horizontal="center"/>
    </xf>
    <xf numFmtId="167" fontId="2" fillId="0" borderId="2" xfId="3" applyNumberFormat="1" applyFont="1" applyBorder="1" applyAlignment="1">
      <alignment horizontal="center"/>
    </xf>
    <xf numFmtId="167" fontId="5" fillId="0" borderId="4" xfId="3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167" fontId="3" fillId="0" borderId="0" xfId="3" applyNumberFormat="1" applyFont="1" applyFill="1" applyAlignment="1">
      <alignment horizontal="center"/>
    </xf>
    <xf numFmtId="167" fontId="3" fillId="0" borderId="0" xfId="3" applyNumberFormat="1" applyFont="1" applyAlignment="1">
      <alignment horizontal="right"/>
    </xf>
    <xf numFmtId="166" fontId="3" fillId="0" borderId="0" xfId="3" applyNumberFormat="1" applyFon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7" fontId="3" fillId="0" borderId="0" xfId="1" applyNumberFormat="1" applyFont="1" applyAlignment="1">
      <alignment horizontal="right"/>
    </xf>
    <xf numFmtId="0" fontId="23" fillId="0" borderId="0" xfId="0" applyFont="1"/>
    <xf numFmtId="166" fontId="3" fillId="0" borderId="0" xfId="1" applyNumberFormat="1" applyFont="1" applyFill="1"/>
    <xf numFmtId="0" fontId="24" fillId="0" borderId="0" xfId="0" applyFont="1"/>
    <xf numFmtId="166" fontId="4" fillId="0" borderId="0" xfId="0" applyNumberFormat="1" applyFont="1"/>
    <xf numFmtId="168" fontId="4" fillId="0" borderId="0" xfId="0" applyNumberFormat="1" applyFont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8" fontId="6" fillId="2" borderId="0" xfId="0" applyNumberFormat="1" applyFont="1" applyFill="1" applyAlignment="1">
      <alignment horizontal="center"/>
    </xf>
    <xf numFmtId="9" fontId="6" fillId="2" borderId="0" xfId="3" applyFont="1" applyFill="1" applyAlignment="1">
      <alignment horizontal="center"/>
    </xf>
    <xf numFmtId="38" fontId="3" fillId="0" borderId="8" xfId="0" applyNumberFormat="1" applyFont="1" applyFill="1" applyBorder="1"/>
    <xf numFmtId="38" fontId="3" fillId="0" borderId="15" xfId="0" applyNumberFormat="1" applyFont="1" applyFill="1" applyBorder="1"/>
    <xf numFmtId="38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/>
    <xf numFmtId="38" fontId="3" fillId="0" borderId="9" xfId="0" applyNumberFormat="1" applyFont="1" applyFill="1" applyBorder="1" applyAlignment="1">
      <alignment horizontal="center"/>
    </xf>
    <xf numFmtId="38" fontId="3" fillId="0" borderId="0" xfId="0" quotePrefix="1" applyNumberFormat="1" applyFont="1" applyBorder="1"/>
    <xf numFmtId="168" fontId="6" fillId="2" borderId="0" xfId="0" applyNumberFormat="1" applyFont="1" applyFill="1" applyBorder="1" applyAlignment="1">
      <alignment horizontal="center"/>
    </xf>
    <xf numFmtId="168" fontId="3" fillId="2" borderId="0" xfId="1" applyNumberFormat="1" applyFont="1" applyFill="1" applyBorder="1" applyAlignment="1">
      <alignment horizontal="center"/>
    </xf>
    <xf numFmtId="168" fontId="6" fillId="2" borderId="1" xfId="1" applyNumberFormat="1" applyFont="1" applyFill="1" applyBorder="1" applyAlignment="1">
      <alignment horizontal="center"/>
    </xf>
    <xf numFmtId="168" fontId="6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8" fontId="3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0" borderId="0" xfId="3" applyNumberFormat="1" applyFont="1" applyFill="1" applyAlignment="1">
      <alignment horizontal="center"/>
    </xf>
    <xf numFmtId="167" fontId="3" fillId="2" borderId="0" xfId="3" applyNumberFormat="1" applyFont="1" applyFill="1" applyAlignment="1">
      <alignment horizontal="center"/>
    </xf>
    <xf numFmtId="9" fontId="3" fillId="2" borderId="0" xfId="3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6" fontId="12" fillId="2" borderId="0" xfId="1" applyNumberFormat="1" applyFont="1" applyFill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9" fontId="3" fillId="2" borderId="0" xfId="3" applyFont="1" applyFill="1" applyAlignment="1">
      <alignment horizontal="right"/>
    </xf>
    <xf numFmtId="0" fontId="25" fillId="0" borderId="0" xfId="0" applyFont="1" applyAlignment="1">
      <alignment horizontal="right"/>
    </xf>
    <xf numFmtId="9" fontId="3" fillId="0" borderId="0" xfId="3" applyFont="1" applyFill="1" applyAlignment="1">
      <alignment horizontal="right"/>
    </xf>
  </cellXfs>
  <cellStyles count="4">
    <cellStyle name="Comma" xfId="1" builtinId="3"/>
    <cellStyle name="Euro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I68"/>
  <sheetViews>
    <sheetView tabSelected="1" workbookViewId="0">
      <selection activeCell="I49" sqref="I49"/>
    </sheetView>
  </sheetViews>
  <sheetFormatPr defaultRowHeight="12.75"/>
  <cols>
    <col min="1" max="1" width="5.28515625" customWidth="1"/>
    <col min="2" max="2" width="3.7109375" customWidth="1"/>
    <col min="3" max="3" width="11.85546875" customWidth="1"/>
    <col min="4" max="4" width="20.85546875" customWidth="1"/>
    <col min="5" max="5" width="2.5703125" customWidth="1"/>
    <col min="6" max="6" width="2.140625" style="97" customWidth="1"/>
    <col min="7" max="7" width="14.7109375" customWidth="1"/>
    <col min="8" max="8" width="2.7109375" customWidth="1"/>
    <col min="9" max="9" width="14.7109375" customWidth="1"/>
    <col min="10" max="10" width="2.7109375" customWidth="1"/>
    <col min="11" max="11" width="14.7109375" customWidth="1"/>
    <col min="12" max="12" width="2.7109375" customWidth="1"/>
    <col min="13" max="13" width="14.7109375" customWidth="1"/>
    <col min="14" max="14" width="2.7109375" customWidth="1"/>
    <col min="15" max="15" width="14.7109375" customWidth="1"/>
    <col min="16" max="16" width="2.7109375" customWidth="1"/>
    <col min="17" max="17" width="14.7109375" hidden="1" customWidth="1"/>
  </cols>
  <sheetData>
    <row r="1" spans="1:61" ht="20.25">
      <c r="A1" s="36" t="s">
        <v>229</v>
      </c>
    </row>
    <row r="2" spans="1:61">
      <c r="B2" s="2"/>
      <c r="C2" s="2"/>
      <c r="D2" s="2"/>
      <c r="E2" s="2"/>
      <c r="F2" s="35"/>
      <c r="G2" s="2"/>
      <c r="H2" s="2"/>
      <c r="I2" s="2"/>
      <c r="J2" s="2"/>
      <c r="K2" s="2"/>
      <c r="L2" s="2"/>
      <c r="M2" s="2"/>
      <c r="N2" s="2"/>
      <c r="O2" s="2"/>
      <c r="Q2" s="2"/>
    </row>
    <row r="3" spans="1:61" ht="15">
      <c r="A3" s="54" t="s">
        <v>61</v>
      </c>
      <c r="B3" s="2"/>
      <c r="C3" s="2"/>
      <c r="D3" s="2"/>
      <c r="E3" s="2"/>
      <c r="F3" s="35"/>
      <c r="G3" s="2"/>
      <c r="H3" s="2"/>
      <c r="I3" s="2"/>
      <c r="J3" s="2"/>
      <c r="K3" s="2"/>
      <c r="L3" s="2"/>
      <c r="M3" s="2"/>
      <c r="N3" s="2"/>
      <c r="O3" s="2"/>
      <c r="Q3" s="2"/>
    </row>
    <row r="4" spans="1:61" ht="15">
      <c r="A4" s="55"/>
      <c r="B4" s="10"/>
      <c r="C4" s="6"/>
      <c r="D4" s="6"/>
      <c r="E4" s="6"/>
      <c r="F4" s="103"/>
      <c r="G4" s="20" t="s">
        <v>166</v>
      </c>
      <c r="H4" s="20"/>
      <c r="I4" s="20" t="s">
        <v>2</v>
      </c>
      <c r="J4" s="20"/>
      <c r="K4" s="20" t="s">
        <v>3</v>
      </c>
      <c r="L4" s="20"/>
      <c r="M4" s="20" t="s">
        <v>4</v>
      </c>
      <c r="N4" s="20"/>
      <c r="O4" s="20" t="s">
        <v>5</v>
      </c>
      <c r="Q4" s="20" t="s">
        <v>5</v>
      </c>
    </row>
    <row r="5" spans="1:61" s="47" customFormat="1" ht="11.25">
      <c r="B5" s="46"/>
      <c r="C5" s="49"/>
      <c r="D5" s="49"/>
      <c r="E5" s="49"/>
      <c r="F5" s="98"/>
      <c r="G5" s="49"/>
      <c r="H5" s="49"/>
      <c r="I5" s="49"/>
      <c r="J5" s="49"/>
      <c r="K5" s="49"/>
      <c r="L5" s="49"/>
      <c r="M5" s="46"/>
      <c r="N5" s="46"/>
      <c r="O5" s="46"/>
      <c r="Q5" s="46"/>
    </row>
    <row r="6" spans="1:61" s="47" customFormat="1" ht="11.25">
      <c r="B6" s="48" t="s">
        <v>230</v>
      </c>
      <c r="C6" s="49"/>
      <c r="D6" s="49"/>
      <c r="E6" s="49"/>
      <c r="F6" s="98"/>
      <c r="G6" s="49"/>
      <c r="H6" s="49"/>
      <c r="I6" s="49"/>
      <c r="J6" s="49"/>
      <c r="K6" s="49"/>
      <c r="L6" s="49"/>
      <c r="M6" s="46"/>
      <c r="N6" s="46"/>
      <c r="O6" s="46"/>
      <c r="Q6" s="46"/>
    </row>
    <row r="7" spans="1:61" s="47" customFormat="1" ht="11.25">
      <c r="C7" s="63" t="s">
        <v>167</v>
      </c>
      <c r="D7" s="64"/>
      <c r="E7" s="64"/>
      <c r="F7" s="194"/>
      <c r="G7" s="259">
        <v>0</v>
      </c>
      <c r="H7" s="68"/>
      <c r="I7" s="49">
        <f>+G7*(1+$G58)</f>
        <v>0</v>
      </c>
      <c r="J7" s="68"/>
      <c r="K7" s="49">
        <f>+I7*(1+$I58)</f>
        <v>0</v>
      </c>
      <c r="L7" s="68"/>
      <c r="M7" s="49">
        <f>+K7*(1+$K58)</f>
        <v>0</v>
      </c>
      <c r="N7" s="68"/>
      <c r="O7" s="49">
        <f>+M7*(1+$M58)</f>
        <v>0</v>
      </c>
      <c r="P7" s="195"/>
      <c r="Q7" s="49">
        <f>+O7*(1+$I58)</f>
        <v>0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61" s="47" customFormat="1" ht="11.25">
      <c r="C8" s="63" t="s">
        <v>168</v>
      </c>
      <c r="D8" s="64"/>
      <c r="E8" s="64"/>
      <c r="F8" s="194"/>
      <c r="G8" s="260"/>
      <c r="H8" s="68"/>
      <c r="I8" s="197">
        <f>+G8*(1+$O58)</f>
        <v>0</v>
      </c>
      <c r="J8" s="198"/>
      <c r="K8" s="197">
        <f>+I8*(1+$O58)</f>
        <v>0</v>
      </c>
      <c r="L8" s="198"/>
      <c r="M8" s="197">
        <f>+K8*(1+$O58)</f>
        <v>0</v>
      </c>
      <c r="N8" s="198"/>
      <c r="O8" s="197">
        <f>+M8*(1+$O58)</f>
        <v>0</v>
      </c>
      <c r="P8" s="140"/>
      <c r="Q8" s="197">
        <f>+O8*(1+$O58)</f>
        <v>0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</row>
    <row r="9" spans="1:61" s="50" customFormat="1" ht="11.25">
      <c r="C9" s="65" t="s">
        <v>231</v>
      </c>
      <c r="D9" s="66"/>
      <c r="E9" s="66"/>
      <c r="F9" s="123"/>
      <c r="G9" s="98">
        <f>+G8*G7</f>
        <v>0</v>
      </c>
      <c r="H9" s="68"/>
      <c r="I9" s="49">
        <f>+I8*I7</f>
        <v>0</v>
      </c>
      <c r="J9" s="68"/>
      <c r="K9" s="49">
        <f>+K8*K7</f>
        <v>0</v>
      </c>
      <c r="L9" s="68"/>
      <c r="M9" s="49">
        <f>+M8*M7</f>
        <v>0</v>
      </c>
      <c r="N9" s="68"/>
      <c r="O9" s="49">
        <f>+O8*O7</f>
        <v>0</v>
      </c>
      <c r="P9" s="195"/>
      <c r="Q9" s="49">
        <f>+Q8*Q7</f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</row>
    <row r="10" spans="1:61" s="47" customFormat="1" ht="11.25">
      <c r="A10" s="46"/>
      <c r="B10" s="46"/>
      <c r="C10" s="64"/>
      <c r="D10" s="64"/>
      <c r="E10" s="64"/>
      <c r="F10" s="194"/>
      <c r="G10" s="199"/>
      <c r="H10" s="68"/>
      <c r="I10" s="68"/>
      <c r="J10" s="68"/>
      <c r="K10" s="68"/>
      <c r="L10" s="68"/>
      <c r="M10" s="68"/>
      <c r="N10" s="68"/>
      <c r="O10" s="68"/>
      <c r="P10" s="195"/>
      <c r="Q10" s="68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s="47" customFormat="1" ht="11.25">
      <c r="B11" s="48" t="s">
        <v>232</v>
      </c>
      <c r="C11" s="63"/>
      <c r="D11" s="64"/>
      <c r="E11" s="64"/>
      <c r="F11" s="194"/>
      <c r="G11" s="199"/>
      <c r="H11" s="68"/>
      <c r="I11" s="68"/>
      <c r="J11" s="68"/>
      <c r="K11" s="68"/>
      <c r="L11" s="68"/>
      <c r="M11" s="68"/>
      <c r="N11" s="68"/>
      <c r="O11" s="68"/>
      <c r="P11" s="195"/>
      <c r="Q11" s="68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61" s="47" customFormat="1" ht="11.25">
      <c r="C12" s="63" t="s">
        <v>167</v>
      </c>
      <c r="D12" s="64"/>
      <c r="E12" s="64"/>
      <c r="F12" s="194"/>
      <c r="G12" s="259">
        <v>0</v>
      </c>
      <c r="H12" s="68"/>
      <c r="I12" s="49">
        <f>+G12*(1+$G59)</f>
        <v>0</v>
      </c>
      <c r="J12" s="68"/>
      <c r="K12" s="49">
        <f>+I12*(1+$I59)</f>
        <v>0</v>
      </c>
      <c r="L12" s="68"/>
      <c r="M12" s="49">
        <f>+K12*(1+$K59)</f>
        <v>0</v>
      </c>
      <c r="N12" s="68"/>
      <c r="O12" s="49">
        <f>+M12*(1+$M59)</f>
        <v>0</v>
      </c>
      <c r="P12" s="195"/>
      <c r="Q12" s="49">
        <f>+O12*(1+$I59)</f>
        <v>0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</row>
    <row r="13" spans="1:61" s="47" customFormat="1" ht="11.25">
      <c r="C13" s="63" t="s">
        <v>168</v>
      </c>
      <c r="D13" s="64"/>
      <c r="E13" s="64"/>
      <c r="F13" s="194"/>
      <c r="G13" s="260">
        <v>0</v>
      </c>
      <c r="H13" s="68"/>
      <c r="I13" s="197">
        <f>+G13*(1+$O59)</f>
        <v>0</v>
      </c>
      <c r="J13" s="198"/>
      <c r="K13" s="197">
        <f>+I13*(1+$O59)</f>
        <v>0</v>
      </c>
      <c r="L13" s="198"/>
      <c r="M13" s="197">
        <f>+K13*(1+$O59)</f>
        <v>0</v>
      </c>
      <c r="N13" s="198"/>
      <c r="O13" s="197">
        <f>+M13*(1+$O59)</f>
        <v>0</v>
      </c>
      <c r="P13" s="140"/>
      <c r="Q13" s="197">
        <f>+O13*(1+$O59)</f>
        <v>0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s="50" customFormat="1" ht="11.25">
      <c r="C14" s="65" t="s">
        <v>233</v>
      </c>
      <c r="D14" s="66"/>
      <c r="E14" s="66"/>
      <c r="F14" s="123"/>
      <c r="G14" s="98">
        <f>+G13*G12</f>
        <v>0</v>
      </c>
      <c r="H14" s="68"/>
      <c r="I14" s="49">
        <f>+I13*I12</f>
        <v>0</v>
      </c>
      <c r="J14" s="68"/>
      <c r="K14" s="49">
        <f>+K13*K12</f>
        <v>0</v>
      </c>
      <c r="L14" s="68"/>
      <c r="M14" s="49">
        <f>+M13*M12</f>
        <v>0</v>
      </c>
      <c r="N14" s="68"/>
      <c r="O14" s="49">
        <f>+O13*O12</f>
        <v>0</v>
      </c>
      <c r="P14" s="195"/>
      <c r="Q14" s="49">
        <f>+Q13*Q12</f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</row>
    <row r="15" spans="1:61" s="50" customFormat="1" ht="11.25">
      <c r="C15" s="65"/>
      <c r="D15" s="66"/>
      <c r="E15" s="66"/>
      <c r="F15" s="123"/>
      <c r="G15" s="68"/>
      <c r="H15" s="68"/>
      <c r="I15" s="68"/>
      <c r="J15" s="68"/>
      <c r="K15" s="68"/>
      <c r="L15" s="68"/>
      <c r="M15" s="68"/>
      <c r="N15" s="68"/>
      <c r="O15" s="68"/>
      <c r="P15" s="195"/>
      <c r="Q15" s="68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</row>
    <row r="16" spans="1:61" s="47" customFormat="1" ht="11.25">
      <c r="B16" s="48" t="s">
        <v>234</v>
      </c>
      <c r="C16" s="63"/>
      <c r="D16" s="64"/>
      <c r="E16" s="64"/>
      <c r="F16" s="194"/>
      <c r="G16" s="68"/>
      <c r="H16" s="68"/>
      <c r="I16" s="68"/>
      <c r="J16" s="68"/>
      <c r="K16" s="68"/>
      <c r="L16" s="68"/>
      <c r="M16" s="68"/>
      <c r="N16" s="68"/>
      <c r="O16" s="68"/>
      <c r="P16" s="195"/>
      <c r="Q16" s="68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2:61" s="47" customFormat="1" ht="11.25">
      <c r="C17" s="63" t="s">
        <v>169</v>
      </c>
      <c r="D17" s="64"/>
      <c r="E17" s="64"/>
      <c r="F17" s="194"/>
      <c r="G17" s="259">
        <v>0</v>
      </c>
      <c r="H17" s="68"/>
      <c r="I17" s="49">
        <f>+G17*(1+$G60)</f>
        <v>0</v>
      </c>
      <c r="J17" s="68"/>
      <c r="K17" s="49">
        <f>+I17*(1+$I60)</f>
        <v>0</v>
      </c>
      <c r="L17" s="68"/>
      <c r="M17" s="49">
        <f>+K17*(1+$K60)</f>
        <v>0</v>
      </c>
      <c r="N17" s="68"/>
      <c r="O17" s="49">
        <f>+M17*(1+$M60)</f>
        <v>0</v>
      </c>
      <c r="P17" s="195"/>
      <c r="Q17" s="49">
        <f>+O17*(1+$I60)</f>
        <v>0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2:61" s="47" customFormat="1" ht="11.25">
      <c r="C18" s="63" t="s">
        <v>168</v>
      </c>
      <c r="D18" s="64"/>
      <c r="E18" s="64"/>
      <c r="F18" s="194"/>
      <c r="G18" s="260">
        <v>0</v>
      </c>
      <c r="H18" s="199"/>
      <c r="I18" s="196">
        <f>+G18*(1+$O60)</f>
        <v>0</v>
      </c>
      <c r="J18" s="68"/>
      <c r="K18" s="197">
        <f>+I18*(1+$O60)</f>
        <v>0</v>
      </c>
      <c r="L18" s="68"/>
      <c r="M18" s="197">
        <f>+K18*(1+$O60)</f>
        <v>0</v>
      </c>
      <c r="N18" s="68"/>
      <c r="O18" s="197">
        <f>+M18*(1+$O60)</f>
        <v>0</v>
      </c>
      <c r="P18" s="195"/>
      <c r="Q18" s="197">
        <f>+O18*(1+$O60)</f>
        <v>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</row>
    <row r="19" spans="2:61" s="50" customFormat="1" ht="11.25">
      <c r="C19" s="65" t="s">
        <v>235</v>
      </c>
      <c r="D19" s="66"/>
      <c r="E19" s="66"/>
      <c r="F19" s="123"/>
      <c r="G19" s="98">
        <f>+G18*G17</f>
        <v>0</v>
      </c>
      <c r="H19" s="199"/>
      <c r="I19" s="98">
        <f>+I18*I17</f>
        <v>0</v>
      </c>
      <c r="J19" s="68"/>
      <c r="K19" s="49">
        <f>+K18*K17</f>
        <v>0</v>
      </c>
      <c r="L19" s="68"/>
      <c r="M19" s="49">
        <f>+M18*M17</f>
        <v>0</v>
      </c>
      <c r="N19" s="68"/>
      <c r="O19" s="49">
        <f>+O18*O17</f>
        <v>0</v>
      </c>
      <c r="P19" s="195"/>
      <c r="Q19" s="49">
        <f>+Q18*Q17</f>
        <v>0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</row>
    <row r="20" spans="2:61" s="50" customFormat="1" ht="11.25">
      <c r="C20" s="65"/>
      <c r="D20" s="66"/>
      <c r="E20" s="66"/>
      <c r="F20" s="123"/>
      <c r="G20" s="199"/>
      <c r="H20" s="199"/>
      <c r="I20" s="199"/>
      <c r="J20" s="68"/>
      <c r="K20" s="68"/>
      <c r="L20" s="68"/>
      <c r="M20" s="68"/>
      <c r="N20" s="68"/>
      <c r="O20" s="68"/>
      <c r="P20" s="195"/>
      <c r="Q20" s="68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</row>
    <row r="21" spans="2:61" s="47" customFormat="1" ht="11.25">
      <c r="B21" s="48" t="s">
        <v>236</v>
      </c>
      <c r="C21" s="63"/>
      <c r="D21" s="64"/>
      <c r="E21" s="64"/>
      <c r="F21" s="194"/>
      <c r="G21" s="199"/>
      <c r="H21" s="199"/>
      <c r="I21" s="199"/>
      <c r="J21" s="68"/>
      <c r="K21" s="68"/>
      <c r="L21" s="68"/>
      <c r="M21" s="68"/>
      <c r="N21" s="68"/>
      <c r="O21" s="68"/>
      <c r="P21" s="195"/>
      <c r="Q21" s="68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</row>
    <row r="22" spans="2:61" s="47" customFormat="1" ht="11.25">
      <c r="C22" s="63" t="s">
        <v>167</v>
      </c>
      <c r="D22" s="64"/>
      <c r="E22" s="64"/>
      <c r="F22" s="194"/>
      <c r="G22" s="259">
        <v>0</v>
      </c>
      <c r="H22" s="199"/>
      <c r="I22" s="49">
        <f>+G22*(1+$I61)</f>
        <v>0</v>
      </c>
      <c r="J22" s="68"/>
      <c r="K22" s="49">
        <f>+I22*(1+$I61)</f>
        <v>0</v>
      </c>
      <c r="L22" s="68"/>
      <c r="M22" s="49">
        <f>+K22*(1+$K61)</f>
        <v>0</v>
      </c>
      <c r="N22" s="68"/>
      <c r="O22" s="49">
        <f>+M22*(1+$M61)</f>
        <v>0</v>
      </c>
      <c r="P22" s="195"/>
      <c r="Q22" s="49">
        <f>+O22*(1+$I61)</f>
        <v>0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</row>
    <row r="23" spans="2:61" s="47" customFormat="1" ht="11.25">
      <c r="C23" s="63" t="s">
        <v>168</v>
      </c>
      <c r="D23" s="64"/>
      <c r="E23" s="64"/>
      <c r="F23" s="194"/>
      <c r="G23" s="260">
        <v>0</v>
      </c>
      <c r="H23" s="200"/>
      <c r="I23" s="197">
        <f>+G23*(1+$O61)</f>
        <v>0</v>
      </c>
      <c r="J23" s="198"/>
      <c r="K23" s="197">
        <f>+I23*(1+$O61)</f>
        <v>0</v>
      </c>
      <c r="L23" s="198"/>
      <c r="M23" s="197">
        <f>+K23*(1+$O61)</f>
        <v>0</v>
      </c>
      <c r="N23" s="198"/>
      <c r="O23" s="197">
        <f>+M23*(1+$O61)</f>
        <v>0</v>
      </c>
      <c r="P23" s="140"/>
      <c r="Q23" s="197">
        <f>+O23*(1+$O61)</f>
        <v>0</v>
      </c>
      <c r="R23" s="141"/>
      <c r="S23" s="141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2:61" s="50" customFormat="1" ht="11.25">
      <c r="C24" s="65" t="s">
        <v>237</v>
      </c>
      <c r="D24" s="66"/>
      <c r="E24" s="66"/>
      <c r="F24" s="123"/>
      <c r="G24" s="98">
        <f>+G23*G22</f>
        <v>0</v>
      </c>
      <c r="H24" s="199"/>
      <c r="I24" s="98">
        <f>+I23*I22</f>
        <v>0</v>
      </c>
      <c r="J24" s="68"/>
      <c r="K24" s="49">
        <f>+K23*K22</f>
        <v>0</v>
      </c>
      <c r="L24" s="68"/>
      <c r="M24" s="49">
        <f>+M23*M22</f>
        <v>0</v>
      </c>
      <c r="N24" s="68"/>
      <c r="O24" s="49">
        <f>+O23*O22</f>
        <v>0</v>
      </c>
      <c r="P24" s="195"/>
      <c r="Q24" s="49">
        <f>+Q23*Q22</f>
        <v>0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</row>
    <row r="25" spans="2:61" s="50" customFormat="1" ht="11.25">
      <c r="C25" s="65"/>
      <c r="D25" s="66"/>
      <c r="E25" s="66"/>
      <c r="F25" s="123"/>
      <c r="G25" s="199"/>
      <c r="H25" s="199"/>
      <c r="I25" s="199"/>
      <c r="J25" s="68"/>
      <c r="K25" s="68"/>
      <c r="L25" s="68"/>
      <c r="M25" s="68"/>
      <c r="N25" s="68"/>
      <c r="O25" s="68"/>
      <c r="P25" s="195"/>
      <c r="Q25" s="68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</row>
    <row r="26" spans="2:61" s="50" customFormat="1" ht="11.25">
      <c r="B26" s="48" t="s">
        <v>238</v>
      </c>
      <c r="C26" s="65"/>
      <c r="D26" s="66"/>
      <c r="E26" s="66"/>
      <c r="F26" s="123"/>
      <c r="G26" s="49"/>
      <c r="H26" s="68"/>
      <c r="I26" s="49"/>
      <c r="J26" s="68"/>
      <c r="K26" s="49"/>
      <c r="L26" s="68"/>
      <c r="M26" s="49"/>
      <c r="N26" s="68"/>
      <c r="O26" s="49"/>
      <c r="P26" s="195"/>
      <c r="Q26" s="49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</row>
    <row r="27" spans="2:61" s="50" customFormat="1" ht="11.25">
      <c r="C27" s="63" t="s">
        <v>167</v>
      </c>
      <c r="D27" s="66"/>
      <c r="E27" s="66"/>
      <c r="F27" s="194"/>
      <c r="G27" s="259">
        <v>0</v>
      </c>
      <c r="H27" s="68"/>
      <c r="I27" s="49">
        <f>+G27*(1+$G62)</f>
        <v>0</v>
      </c>
      <c r="J27" s="68"/>
      <c r="K27" s="49">
        <f>+I27*(1+$I62)</f>
        <v>0</v>
      </c>
      <c r="L27" s="68"/>
      <c r="M27" s="49">
        <f>+K27*(1+$K62)</f>
        <v>0</v>
      </c>
      <c r="N27" s="68"/>
      <c r="O27" s="49">
        <f>+M27*(1+$M62)</f>
        <v>0</v>
      </c>
      <c r="P27" s="195"/>
      <c r="Q27" s="49">
        <f>+O27*(1+$I62)</f>
        <v>0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</row>
    <row r="28" spans="2:61" s="50" customFormat="1" ht="11.25">
      <c r="C28" s="63" t="s">
        <v>168</v>
      </c>
      <c r="D28" s="66"/>
      <c r="E28" s="66"/>
      <c r="F28" s="194"/>
      <c r="G28" s="260">
        <v>0</v>
      </c>
      <c r="H28" s="198"/>
      <c r="I28" s="197">
        <f>+G28*(1+$O62)</f>
        <v>0</v>
      </c>
      <c r="J28" s="198"/>
      <c r="K28" s="197">
        <f>+I28*(1+$O62)</f>
        <v>0</v>
      </c>
      <c r="L28" s="198"/>
      <c r="M28" s="197">
        <f>+K28*(1+$O62)</f>
        <v>0</v>
      </c>
      <c r="N28" s="198"/>
      <c r="O28" s="197">
        <f>+M28*(1+$O62)</f>
        <v>0</v>
      </c>
      <c r="P28" s="140"/>
      <c r="Q28" s="197">
        <f>+O28*(1+$O62)</f>
        <v>0</v>
      </c>
      <c r="R28" s="142"/>
      <c r="S28" s="142"/>
      <c r="T28" s="142"/>
      <c r="U28" s="142"/>
      <c r="V28" s="142"/>
      <c r="W28" s="142"/>
      <c r="X28" s="142"/>
      <c r="Y28" s="142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</row>
    <row r="29" spans="2:61" s="50" customFormat="1" ht="11.25">
      <c r="C29" s="65" t="s">
        <v>239</v>
      </c>
      <c r="D29" s="66"/>
      <c r="E29" s="66"/>
      <c r="F29" s="123"/>
      <c r="G29" s="98">
        <f>+G28*G27</f>
        <v>0</v>
      </c>
      <c r="H29" s="68"/>
      <c r="I29" s="49">
        <f>+I28*I27</f>
        <v>0</v>
      </c>
      <c r="J29" s="68"/>
      <c r="K29" s="49">
        <f>+K28*K27</f>
        <v>0</v>
      </c>
      <c r="L29" s="68"/>
      <c r="M29" s="49">
        <f>+M28*M27</f>
        <v>0</v>
      </c>
      <c r="N29" s="68"/>
      <c r="O29" s="49">
        <f>+O28*O27</f>
        <v>0</v>
      </c>
      <c r="P29" s="195"/>
      <c r="Q29" s="49">
        <f>+Q28*Q27</f>
        <v>0</v>
      </c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2:61" s="50" customFormat="1" ht="11.25">
      <c r="C30" s="65"/>
      <c r="D30" s="66"/>
      <c r="E30" s="66"/>
      <c r="F30" s="123"/>
      <c r="G30" s="199"/>
      <c r="H30" s="68"/>
      <c r="I30" s="68"/>
      <c r="J30" s="68"/>
      <c r="K30" s="68"/>
      <c r="L30" s="68"/>
      <c r="M30" s="68"/>
      <c r="N30" s="68"/>
      <c r="O30" s="68"/>
      <c r="P30" s="195"/>
      <c r="Q30" s="6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</row>
    <row r="31" spans="2:61" s="50" customFormat="1" ht="11.25">
      <c r="B31" s="48" t="s">
        <v>240</v>
      </c>
      <c r="C31" s="65"/>
      <c r="D31" s="66"/>
      <c r="E31" s="66"/>
      <c r="F31" s="123"/>
      <c r="G31" s="98"/>
      <c r="H31" s="68"/>
      <c r="I31" s="49"/>
      <c r="J31" s="68"/>
      <c r="K31" s="49"/>
      <c r="L31" s="68"/>
      <c r="M31" s="49"/>
      <c r="N31" s="68"/>
      <c r="O31" s="49"/>
      <c r="P31" s="195"/>
      <c r="Q31" s="4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</row>
    <row r="32" spans="2:61" s="50" customFormat="1" ht="11.25">
      <c r="C32" s="63" t="s">
        <v>167</v>
      </c>
      <c r="D32" s="66"/>
      <c r="E32" s="66"/>
      <c r="F32" s="194"/>
      <c r="G32" s="259">
        <v>0</v>
      </c>
      <c r="H32" s="68"/>
      <c r="I32" s="49">
        <f>+G32*(1+$G63)</f>
        <v>0</v>
      </c>
      <c r="J32" s="68"/>
      <c r="K32" s="49">
        <f>+I32*(1+$I63)</f>
        <v>0</v>
      </c>
      <c r="L32" s="68"/>
      <c r="M32" s="49">
        <f>+K32*(1+$K63)</f>
        <v>0</v>
      </c>
      <c r="N32" s="68"/>
      <c r="O32" s="49">
        <f>+M32*(1+$M63)</f>
        <v>0</v>
      </c>
      <c r="P32" s="195"/>
      <c r="Q32" s="49">
        <f>+O32*(1+$I63)</f>
        <v>0</v>
      </c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</row>
    <row r="33" spans="2:61" s="50" customFormat="1" ht="11.25">
      <c r="C33" s="63" t="s">
        <v>168</v>
      </c>
      <c r="D33" s="66"/>
      <c r="E33" s="66"/>
      <c r="F33" s="194"/>
      <c r="G33" s="260">
        <v>0</v>
      </c>
      <c r="H33" s="68"/>
      <c r="I33" s="197">
        <f>+G33*(1+$O63)</f>
        <v>0</v>
      </c>
      <c r="J33" s="198"/>
      <c r="K33" s="197">
        <f>+I33*(1+$O63)</f>
        <v>0</v>
      </c>
      <c r="L33" s="198"/>
      <c r="M33" s="197">
        <f>+K33*(1+$O63)</f>
        <v>0</v>
      </c>
      <c r="N33" s="198"/>
      <c r="O33" s="197">
        <f>+M33*(1+$O63)</f>
        <v>0</v>
      </c>
      <c r="P33" s="140"/>
      <c r="Q33" s="197">
        <f>+O33*(1+$O63)</f>
        <v>0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2:61" s="50" customFormat="1" ht="11.25">
      <c r="C34" s="65" t="s">
        <v>241</v>
      </c>
      <c r="D34" s="66"/>
      <c r="E34" s="66"/>
      <c r="F34" s="123"/>
      <c r="G34" s="98">
        <f>+G33*G32</f>
        <v>0</v>
      </c>
      <c r="H34" s="68"/>
      <c r="I34" s="49">
        <f>+I33*I32</f>
        <v>0</v>
      </c>
      <c r="J34" s="68"/>
      <c r="K34" s="49">
        <f>+K33*K32</f>
        <v>0</v>
      </c>
      <c r="L34" s="68"/>
      <c r="M34" s="49">
        <f>+M33*M32</f>
        <v>0</v>
      </c>
      <c r="N34" s="68"/>
      <c r="O34" s="49">
        <f>+O33*O32</f>
        <v>0</v>
      </c>
      <c r="P34" s="195"/>
      <c r="Q34" s="49">
        <f>+Q33*Q32</f>
        <v>0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  <row r="35" spans="2:61" s="50" customFormat="1" ht="11.25">
      <c r="C35" s="65"/>
      <c r="D35" s="66"/>
      <c r="E35" s="66"/>
      <c r="F35" s="123"/>
      <c r="G35" s="98"/>
      <c r="H35" s="68"/>
      <c r="I35" s="49"/>
      <c r="J35" s="68"/>
      <c r="K35" s="49"/>
      <c r="L35" s="68"/>
      <c r="M35" s="49"/>
      <c r="N35" s="68"/>
      <c r="O35" s="49"/>
      <c r="P35" s="195"/>
      <c r="Q35" s="4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</row>
    <row r="36" spans="2:61" s="50" customFormat="1" ht="11.25">
      <c r="B36" s="48" t="s">
        <v>242</v>
      </c>
      <c r="C36" s="65"/>
      <c r="D36" s="66"/>
      <c r="E36" s="66"/>
      <c r="F36" s="123"/>
      <c r="G36" s="98"/>
      <c r="H36" s="68"/>
      <c r="I36" s="49"/>
      <c r="J36" s="68"/>
      <c r="K36" s="49"/>
      <c r="L36" s="68"/>
      <c r="M36" s="49"/>
      <c r="N36" s="68"/>
      <c r="O36" s="49"/>
      <c r="P36" s="195"/>
      <c r="Q36" s="49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</row>
    <row r="37" spans="2:61" s="50" customFormat="1" ht="11.25">
      <c r="C37" s="63" t="s">
        <v>167</v>
      </c>
      <c r="D37" s="66"/>
      <c r="E37" s="66"/>
      <c r="F37" s="194"/>
      <c r="G37" s="259">
        <v>0</v>
      </c>
      <c r="H37" s="68"/>
      <c r="I37" s="49">
        <f>+G37*(1+$I64)</f>
        <v>0</v>
      </c>
      <c r="J37" s="68"/>
      <c r="K37" s="49">
        <f>+I37*(1+$I64)</f>
        <v>0</v>
      </c>
      <c r="L37" s="68"/>
      <c r="M37" s="49">
        <f>+K37*(1+$K64)</f>
        <v>0</v>
      </c>
      <c r="N37" s="68"/>
      <c r="O37" s="49">
        <f>+M37*(1+$M64)</f>
        <v>0</v>
      </c>
      <c r="P37" s="195"/>
      <c r="Q37" s="49">
        <f>+O37*(1+$I64)</f>
        <v>0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</row>
    <row r="38" spans="2:61" s="50" customFormat="1" ht="11.25">
      <c r="C38" s="63" t="s">
        <v>168</v>
      </c>
      <c r="D38" s="66"/>
      <c r="E38" s="66"/>
      <c r="F38" s="194"/>
      <c r="G38" s="260">
        <v>0</v>
      </c>
      <c r="H38" s="68"/>
      <c r="I38" s="197">
        <f>+G38*(1+$O64)</f>
        <v>0</v>
      </c>
      <c r="J38" s="198"/>
      <c r="K38" s="197">
        <f>+I38*(1+$O64)</f>
        <v>0</v>
      </c>
      <c r="L38" s="198"/>
      <c r="M38" s="197">
        <f>+K38*(1+$O64)</f>
        <v>0</v>
      </c>
      <c r="N38" s="198"/>
      <c r="O38" s="197">
        <f>+M38*(1+$O64)</f>
        <v>0</v>
      </c>
      <c r="P38" s="140"/>
      <c r="Q38" s="197">
        <f>+O38*(1+$O64)</f>
        <v>0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</row>
    <row r="39" spans="2:61" s="50" customFormat="1" ht="11.25">
      <c r="C39" s="65" t="s">
        <v>243</v>
      </c>
      <c r="D39" s="66"/>
      <c r="E39" s="66"/>
      <c r="F39" s="123"/>
      <c r="G39" s="98">
        <f>+G38*G37</f>
        <v>0</v>
      </c>
      <c r="H39" s="68"/>
      <c r="I39" s="49">
        <f>+I38*I37</f>
        <v>0</v>
      </c>
      <c r="J39" s="68"/>
      <c r="K39" s="49">
        <f>+K38*K37</f>
        <v>0</v>
      </c>
      <c r="L39" s="68"/>
      <c r="M39" s="49">
        <f>+M38*M37</f>
        <v>0</v>
      </c>
      <c r="N39" s="68"/>
      <c r="O39" s="49">
        <f>+O38*O37</f>
        <v>0</v>
      </c>
      <c r="P39" s="195"/>
      <c r="Q39" s="49">
        <f>+Q38*Q37</f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</row>
    <row r="40" spans="2:61" s="50" customFormat="1" ht="11.25">
      <c r="C40" s="65"/>
      <c r="D40" s="66"/>
      <c r="E40" s="66"/>
      <c r="F40" s="123"/>
      <c r="G40" s="98"/>
      <c r="H40" s="68"/>
      <c r="I40" s="49"/>
      <c r="J40" s="68"/>
      <c r="K40" s="49"/>
      <c r="L40" s="68"/>
      <c r="M40" s="49"/>
      <c r="N40" s="68"/>
      <c r="O40" s="49"/>
      <c r="P40" s="195"/>
      <c r="Q40" s="49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</row>
    <row r="41" spans="2:61" s="50" customFormat="1" ht="11.25">
      <c r="B41" s="48" t="s">
        <v>244</v>
      </c>
      <c r="C41" s="65"/>
      <c r="D41" s="66"/>
      <c r="E41" s="66"/>
      <c r="F41" s="123"/>
      <c r="G41" s="98"/>
      <c r="H41" s="68"/>
      <c r="I41" s="49"/>
      <c r="J41" s="68"/>
      <c r="K41" s="49"/>
      <c r="L41" s="68"/>
      <c r="M41" s="49"/>
      <c r="N41" s="68"/>
      <c r="O41" s="49"/>
      <c r="P41" s="195"/>
      <c r="Q41" s="49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</row>
    <row r="42" spans="2:61" s="50" customFormat="1" ht="11.25">
      <c r="C42" s="63" t="s">
        <v>167</v>
      </c>
      <c r="D42" s="66"/>
      <c r="E42" s="66"/>
      <c r="F42" s="194"/>
      <c r="G42" s="259">
        <v>0</v>
      </c>
      <c r="H42" s="68"/>
      <c r="I42" s="49">
        <f>+G42*(1+$G65)</f>
        <v>0</v>
      </c>
      <c r="J42" s="68"/>
      <c r="K42" s="49">
        <f>+I42*(1+$I65)</f>
        <v>0</v>
      </c>
      <c r="L42" s="68"/>
      <c r="M42" s="49">
        <f>+K42*(1+$K65)</f>
        <v>0</v>
      </c>
      <c r="N42" s="68"/>
      <c r="O42" s="49">
        <f>+M42*(1+$M65)</f>
        <v>0</v>
      </c>
      <c r="P42" s="195"/>
      <c r="Q42" s="49">
        <f>+O42*(1+$I65)</f>
        <v>0</v>
      </c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</row>
    <row r="43" spans="2:61" s="50" customFormat="1" ht="11.25">
      <c r="C43" s="63" t="s">
        <v>168</v>
      </c>
      <c r="D43" s="66"/>
      <c r="E43" s="66"/>
      <c r="F43" s="194"/>
      <c r="G43" s="260">
        <v>0</v>
      </c>
      <c r="H43" s="198"/>
      <c r="I43" s="197">
        <f>+G43*(1+$O65)</f>
        <v>0</v>
      </c>
      <c r="J43" s="198"/>
      <c r="K43" s="197">
        <f>+I43*(1+$O65)</f>
        <v>0</v>
      </c>
      <c r="L43" s="198"/>
      <c r="M43" s="197">
        <f>+K43*(1+$O65)</f>
        <v>0</v>
      </c>
      <c r="N43" s="198"/>
      <c r="O43" s="197">
        <f>+M43*(1+$O65)</f>
        <v>0</v>
      </c>
      <c r="P43" s="140"/>
      <c r="Q43" s="197">
        <f>+O43*(1+$O65)</f>
        <v>0</v>
      </c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</row>
    <row r="44" spans="2:61" s="50" customFormat="1" ht="11.25">
      <c r="C44" s="65" t="s">
        <v>245</v>
      </c>
      <c r="D44" s="66"/>
      <c r="E44" s="66"/>
      <c r="F44" s="123"/>
      <c r="G44" s="98">
        <f>+G43*G42</f>
        <v>0</v>
      </c>
      <c r="H44" s="68"/>
      <c r="I44" s="49">
        <f>+I43*I42</f>
        <v>0</v>
      </c>
      <c r="J44" s="68"/>
      <c r="K44" s="49">
        <f>+K43*K42</f>
        <v>0</v>
      </c>
      <c r="L44" s="68"/>
      <c r="M44" s="49">
        <f>+M43*M42</f>
        <v>0</v>
      </c>
      <c r="N44" s="68"/>
      <c r="O44" s="49">
        <f>+O43*O42</f>
        <v>0</v>
      </c>
      <c r="P44" s="195"/>
      <c r="Q44" s="49">
        <f>+Q43*Q42</f>
        <v>0</v>
      </c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</row>
    <row r="45" spans="2:61" s="50" customFormat="1" ht="11.25">
      <c r="C45" s="65"/>
      <c r="D45" s="66"/>
      <c r="E45" s="66"/>
      <c r="F45" s="123"/>
      <c r="G45" s="199"/>
      <c r="H45" s="68"/>
      <c r="I45" s="68"/>
      <c r="J45" s="68"/>
      <c r="K45" s="68"/>
      <c r="L45" s="68"/>
      <c r="M45" s="68"/>
      <c r="N45" s="68"/>
      <c r="O45" s="68"/>
      <c r="P45" s="195"/>
      <c r="Q45" s="68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</row>
    <row r="46" spans="2:61" s="47" customFormat="1" ht="11.25">
      <c r="B46" s="48" t="s">
        <v>246</v>
      </c>
      <c r="C46" s="63"/>
      <c r="D46" s="64"/>
      <c r="E46" s="64"/>
      <c r="F46" s="194"/>
      <c r="G46" s="199"/>
      <c r="H46" s="68"/>
      <c r="I46" s="68"/>
      <c r="J46" s="68"/>
      <c r="K46" s="68"/>
      <c r="L46" s="68"/>
      <c r="M46" s="68"/>
      <c r="N46" s="68"/>
      <c r="O46" s="68"/>
      <c r="P46" s="195"/>
      <c r="Q46" s="68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</row>
    <row r="47" spans="2:61" s="50" customFormat="1" ht="11.25">
      <c r="C47" s="63" t="s">
        <v>167</v>
      </c>
      <c r="D47" s="66"/>
      <c r="E47" s="66"/>
      <c r="F47" s="194"/>
      <c r="G47" s="259">
        <v>0</v>
      </c>
      <c r="H47" s="68"/>
      <c r="I47" s="49">
        <f>+G47*(1+$G66)</f>
        <v>0</v>
      </c>
      <c r="J47" s="68"/>
      <c r="K47" s="49">
        <f>+I47*(1+$I66)</f>
        <v>0</v>
      </c>
      <c r="L47" s="68"/>
      <c r="M47" s="49">
        <f>+K47*(1+$K66)</f>
        <v>0</v>
      </c>
      <c r="N47" s="68"/>
      <c r="O47" s="49">
        <f>+M47*(1+$M66)</f>
        <v>0</v>
      </c>
      <c r="P47" s="195"/>
      <c r="Q47" s="49">
        <f>+O47*(1+$I66)</f>
        <v>0</v>
      </c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</row>
    <row r="48" spans="2:61" s="50" customFormat="1" ht="11.25">
      <c r="C48" s="63" t="s">
        <v>168</v>
      </c>
      <c r="D48" s="66"/>
      <c r="E48" s="66"/>
      <c r="F48" s="194"/>
      <c r="G48" s="260">
        <v>0</v>
      </c>
      <c r="H48" s="198"/>
      <c r="I48" s="197">
        <f>+G48*(1+$O65)</f>
        <v>0</v>
      </c>
      <c r="J48" s="198"/>
      <c r="K48" s="197">
        <f>+I48*(1+$O65)</f>
        <v>0</v>
      </c>
      <c r="L48" s="198"/>
      <c r="M48" s="197">
        <f>+K48*(1+$O65)</f>
        <v>0</v>
      </c>
      <c r="N48" s="198"/>
      <c r="O48" s="197">
        <f>+M48*(1+$O65)</f>
        <v>0</v>
      </c>
      <c r="P48" s="140"/>
      <c r="Q48" s="197">
        <f>+O48*(1+$O65)</f>
        <v>0</v>
      </c>
      <c r="R48" s="142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</row>
    <row r="49" spans="1:61" s="50" customFormat="1" ht="11.25">
      <c r="C49" s="65" t="s">
        <v>247</v>
      </c>
      <c r="D49" s="66"/>
      <c r="E49" s="66"/>
      <c r="F49" s="123"/>
      <c r="G49" s="49">
        <f>+G48*G47</f>
        <v>0</v>
      </c>
      <c r="H49" s="68"/>
      <c r="I49" s="49">
        <f>+I48*I47</f>
        <v>0</v>
      </c>
      <c r="J49" s="68"/>
      <c r="K49" s="49">
        <f>+K48*K47</f>
        <v>0</v>
      </c>
      <c r="L49" s="68"/>
      <c r="M49" s="49">
        <f>+M48*M47</f>
        <v>0</v>
      </c>
      <c r="N49" s="68"/>
      <c r="O49" s="49">
        <f>+O48*O47</f>
        <v>0</v>
      </c>
      <c r="P49" s="195"/>
      <c r="Q49" s="49">
        <f>+Q48*Q47</f>
        <v>0</v>
      </c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</row>
    <row r="50" spans="1:61" s="47" customFormat="1" ht="11.25">
      <c r="A50" s="46"/>
      <c r="B50" s="46"/>
      <c r="C50" s="64"/>
      <c r="D50" s="64"/>
      <c r="E50" s="64"/>
      <c r="F50" s="194"/>
      <c r="G50" s="68"/>
      <c r="H50" s="68"/>
      <c r="I50" s="68"/>
      <c r="J50" s="68"/>
      <c r="K50" s="68"/>
      <c r="L50" s="68"/>
      <c r="M50" s="68"/>
      <c r="N50" s="68"/>
      <c r="O50" s="68"/>
      <c r="P50" s="195"/>
      <c r="Q50" s="68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</row>
    <row r="51" spans="1:61" s="50" customFormat="1" ht="17.100000000000001" customHeight="1">
      <c r="A51" s="51" t="s">
        <v>42</v>
      </c>
      <c r="B51" s="52"/>
      <c r="C51" s="67"/>
      <c r="D51" s="67"/>
      <c r="E51" s="67"/>
      <c r="F51" s="124"/>
      <c r="G51" s="96">
        <f>+G49+G24+G19+G14+G9+G29+G34+G44+G39</f>
        <v>0</v>
      </c>
      <c r="H51" s="201"/>
      <c r="I51" s="96">
        <f>+I49+I24+I19+I14+I9+I29+I34+I44+I39</f>
        <v>0</v>
      </c>
      <c r="J51" s="201"/>
      <c r="K51" s="96">
        <f>+K49+K24+K19+K14+K9+K29+K34+K44+K39</f>
        <v>0</v>
      </c>
      <c r="L51" s="201"/>
      <c r="M51" s="96">
        <f>+M49+M24+M19+M14+M9+M29+M34+M44+M39</f>
        <v>0</v>
      </c>
      <c r="N51" s="201"/>
      <c r="O51" s="96">
        <f>+O49+O24+O19+O14+O9+O29+O34+O44+O39</f>
        <v>0</v>
      </c>
      <c r="P51" s="195"/>
      <c r="Q51" s="96" t="e">
        <f>+Q49+#REF!+Q24+Q19+Q14+Q9+Q29+Q34+Q44+#REF!+#REF!+#REF!+Q39</f>
        <v>#REF!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</row>
    <row r="52" spans="1:61" s="50" customFormat="1" ht="9" customHeight="1">
      <c r="A52" s="143"/>
      <c r="B52" s="143"/>
      <c r="C52" s="144"/>
      <c r="D52" s="144"/>
      <c r="E52" s="144"/>
      <c r="F52" s="145"/>
      <c r="G52" s="146"/>
      <c r="H52" s="149"/>
      <c r="I52" s="146"/>
      <c r="J52" s="149"/>
      <c r="K52" s="146"/>
      <c r="L52" s="149"/>
      <c r="M52" s="146"/>
      <c r="N52" s="149"/>
      <c r="O52" s="146"/>
      <c r="P52" s="195"/>
      <c r="Q52" s="14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</row>
    <row r="53" spans="1:61">
      <c r="C53" s="47" t="s">
        <v>169</v>
      </c>
      <c r="G53" s="202">
        <f>+G47+G42+G32+G27+G22+G17+G12+G7+G37</f>
        <v>0</v>
      </c>
      <c r="I53" s="202">
        <f>+I47+I42+I32+I27+I22+I17+I12+I7+I37</f>
        <v>0</v>
      </c>
      <c r="K53" s="202">
        <f>+K47+K42+K32+K27+K22+K17+K12+K7+K37</f>
        <v>0</v>
      </c>
      <c r="M53" s="202">
        <f>+M47+M42+M32+M27+M22+M17+M12+M7+M37</f>
        <v>0</v>
      </c>
      <c r="O53" s="202">
        <f>+O47+O42+O32+O27+O22+O17+O12+O7+O37</f>
        <v>0</v>
      </c>
      <c r="Q53" s="202" t="e">
        <f>+Q47+Q42+Q32+Q27+#REF!+#REF!+#REF!+#REF!+Q22+Q17+Q12+Q7+Q37</f>
        <v>#REF!</v>
      </c>
    </row>
    <row r="54" spans="1:61">
      <c r="C54" s="47"/>
    </row>
    <row r="56" spans="1:61">
      <c r="D56" s="203" t="s">
        <v>170</v>
      </c>
      <c r="E56" s="204"/>
      <c r="F56" s="204"/>
      <c r="G56" s="205" t="s">
        <v>171</v>
      </c>
      <c r="H56" s="206"/>
      <c r="I56" s="205" t="s">
        <v>172</v>
      </c>
      <c r="J56" s="207"/>
      <c r="K56" s="205" t="s">
        <v>173</v>
      </c>
      <c r="L56" s="207"/>
      <c r="M56" s="205" t="s">
        <v>174</v>
      </c>
      <c r="N56" s="206"/>
      <c r="O56" s="205" t="s">
        <v>175</v>
      </c>
    </row>
    <row r="57" spans="1:61" ht="4.5" customHeight="1">
      <c r="D57" s="99"/>
      <c r="E57" s="208"/>
      <c r="F57" s="208"/>
      <c r="G57" s="209"/>
      <c r="H57" s="208"/>
      <c r="I57" s="209"/>
      <c r="K57" s="209"/>
      <c r="M57" s="209"/>
      <c r="N57" s="208"/>
      <c r="O57" s="209"/>
    </row>
    <row r="58" spans="1:61">
      <c r="D58" s="210" t="str">
        <f>B6</f>
        <v>Customer 1</v>
      </c>
      <c r="E58" s="208"/>
      <c r="F58" s="208"/>
      <c r="G58" s="211">
        <v>0.25</v>
      </c>
      <c r="H58" s="208"/>
      <c r="I58" s="212">
        <v>0.3</v>
      </c>
      <c r="K58" s="212">
        <v>0.1</v>
      </c>
      <c r="M58" s="212">
        <v>0.1</v>
      </c>
      <c r="N58" s="208"/>
      <c r="O58" s="211">
        <f>'P&amp;L'!$C$76</f>
        <v>0</v>
      </c>
    </row>
    <row r="59" spans="1:61">
      <c r="D59" s="99" t="str">
        <f>B11</f>
        <v>Customer 2</v>
      </c>
      <c r="E59" s="208"/>
      <c r="F59" s="208"/>
      <c r="G59" s="211">
        <v>0.25</v>
      </c>
      <c r="H59" s="208"/>
      <c r="I59" s="212">
        <v>0.3</v>
      </c>
      <c r="K59" s="212">
        <v>0.1</v>
      </c>
      <c r="M59" s="212">
        <v>0.1</v>
      </c>
      <c r="N59" s="208"/>
      <c r="O59" s="211">
        <f>'P&amp;L'!$C$76</f>
        <v>0</v>
      </c>
    </row>
    <row r="60" spans="1:61">
      <c r="D60" s="99" t="str">
        <f>B16</f>
        <v>Customer 3</v>
      </c>
      <c r="E60" s="208"/>
      <c r="F60" s="208"/>
      <c r="G60" s="211">
        <v>0.25</v>
      </c>
      <c r="H60" s="208"/>
      <c r="I60" s="212">
        <v>0.3</v>
      </c>
      <c r="K60" s="212">
        <v>0.1</v>
      </c>
      <c r="M60" s="212">
        <v>0.1</v>
      </c>
      <c r="N60" s="208"/>
      <c r="O60" s="211">
        <f>'P&amp;L'!$C$76</f>
        <v>0</v>
      </c>
    </row>
    <row r="61" spans="1:61">
      <c r="D61" s="99" t="str">
        <f>B21</f>
        <v>Customer 4</v>
      </c>
      <c r="E61" s="208"/>
      <c r="F61" s="208"/>
      <c r="G61" s="211">
        <v>0.25</v>
      </c>
      <c r="H61" s="208"/>
      <c r="I61" s="212">
        <v>0.3</v>
      </c>
      <c r="K61" s="212">
        <v>0.1</v>
      </c>
      <c r="M61" s="212">
        <v>0.1</v>
      </c>
      <c r="N61" s="208"/>
      <c r="O61" s="211">
        <f>'P&amp;L'!$C$76</f>
        <v>0</v>
      </c>
    </row>
    <row r="62" spans="1:61">
      <c r="D62" s="99" t="str">
        <f>B26</f>
        <v>Customer 5</v>
      </c>
      <c r="E62" s="208"/>
      <c r="F62" s="208"/>
      <c r="G62" s="211">
        <v>0.25</v>
      </c>
      <c r="H62" s="208"/>
      <c r="I62" s="212">
        <v>0.3</v>
      </c>
      <c r="K62" s="212">
        <v>0.1</v>
      </c>
      <c r="M62" s="212">
        <v>0.1</v>
      </c>
      <c r="N62" s="208"/>
      <c r="O62" s="211">
        <f>'P&amp;L'!$C$76</f>
        <v>0</v>
      </c>
    </row>
    <row r="63" spans="1:61">
      <c r="D63" s="99" t="str">
        <f>B31</f>
        <v>Customer 6</v>
      </c>
      <c r="E63" s="208"/>
      <c r="F63" s="208"/>
      <c r="G63" s="211">
        <v>0.25</v>
      </c>
      <c r="H63" s="213"/>
      <c r="I63" s="212">
        <v>0.3</v>
      </c>
      <c r="K63" s="212">
        <v>0.1</v>
      </c>
      <c r="M63" s="212">
        <v>0.1</v>
      </c>
      <c r="N63" s="208"/>
      <c r="O63" s="211">
        <f>'P&amp;L'!$C$76</f>
        <v>0</v>
      </c>
    </row>
    <row r="64" spans="1:61">
      <c r="D64" s="99" t="str">
        <f>B36</f>
        <v>Customer 7</v>
      </c>
      <c r="E64" s="208"/>
      <c r="F64" s="208"/>
      <c r="G64" s="211">
        <v>0.25</v>
      </c>
      <c r="H64" s="213"/>
      <c r="I64" s="212">
        <v>0.3</v>
      </c>
      <c r="K64" s="212">
        <v>0.1</v>
      </c>
      <c r="M64" s="212">
        <v>0.1</v>
      </c>
      <c r="N64" s="208"/>
      <c r="O64" s="211">
        <f>'P&amp;L'!$C$76</f>
        <v>0</v>
      </c>
    </row>
    <row r="65" spans="4:15">
      <c r="D65" s="99" t="str">
        <f>B41</f>
        <v>Customer 8</v>
      </c>
      <c r="E65" s="208"/>
      <c r="F65" s="208"/>
      <c r="G65" s="211">
        <v>0.25</v>
      </c>
      <c r="H65" s="208"/>
      <c r="I65" s="212">
        <v>0.3</v>
      </c>
      <c r="K65" s="212">
        <v>0.1</v>
      </c>
      <c r="M65" s="212">
        <v>0.1</v>
      </c>
      <c r="N65" s="208"/>
      <c r="O65" s="211">
        <f>'P&amp;L'!$C$76</f>
        <v>0</v>
      </c>
    </row>
    <row r="66" spans="4:15">
      <c r="D66" s="214" t="str">
        <f>B46</f>
        <v>Customer 9</v>
      </c>
      <c r="E66" s="215"/>
      <c r="F66" s="215"/>
      <c r="G66" s="216">
        <v>0.25</v>
      </c>
      <c r="H66" s="215"/>
      <c r="I66" s="217">
        <v>0.3</v>
      </c>
      <c r="K66" s="217">
        <v>0.1</v>
      </c>
      <c r="M66" s="217">
        <v>0.1</v>
      </c>
      <c r="N66" s="215"/>
      <c r="O66" s="216">
        <f>'P&amp;L'!$C$76</f>
        <v>0</v>
      </c>
    </row>
    <row r="68" spans="4:15">
      <c r="I68" s="218"/>
    </row>
  </sheetData>
  <phoneticPr fontId="0" type="noConversion"/>
  <printOptions horizontalCentered="1"/>
  <pageMargins left="0.24803149599999999" right="0.24803149599999999" top="0.484251969" bottom="0.484251969" header="0.261811024" footer="0.261811024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opLeftCell="A17" workbookViewId="0">
      <selection activeCell="R12" sqref="R12"/>
    </sheetView>
  </sheetViews>
  <sheetFormatPr defaultRowHeight="11.25"/>
  <cols>
    <col min="1" max="1" width="30.140625" style="72" customWidth="1"/>
    <col min="2" max="2" width="2.5703125" style="2" customWidth="1"/>
    <col min="3" max="3" width="11.7109375" style="73" customWidth="1"/>
    <col min="4" max="4" width="2.5703125" style="2" customWidth="1"/>
    <col min="5" max="5" width="11.7109375" style="73" customWidth="1"/>
    <col min="6" max="6" width="2.7109375" style="73" customWidth="1"/>
    <col min="7" max="7" width="11.7109375" style="73" customWidth="1"/>
    <col min="8" max="8" width="2.7109375" style="73" customWidth="1"/>
    <col min="9" max="9" width="11.7109375" style="73" customWidth="1"/>
    <col min="10" max="10" width="2.7109375" style="73" customWidth="1"/>
    <col min="11" max="11" width="11.7109375" style="73" customWidth="1"/>
    <col min="12" max="13" width="9.140625" style="73"/>
    <col min="14" max="14" width="9" style="73" customWidth="1"/>
    <col min="15" max="17" width="9.140625" style="73"/>
    <col min="18" max="16384" width="9.140625" style="72"/>
  </cols>
  <sheetData>
    <row r="1" spans="1:17" ht="20.25">
      <c r="A1" s="36" t="str">
        <f>+'Summary Revenue'!A1</f>
        <v>Incubatee SA</v>
      </c>
    </row>
    <row r="2" spans="1:17">
      <c r="A2" s="74" t="s">
        <v>67</v>
      </c>
    </row>
    <row r="3" spans="1:17">
      <c r="A3" s="137"/>
    </row>
    <row r="4" spans="1:17">
      <c r="A4" s="74"/>
    </row>
    <row r="5" spans="1:17" ht="15" customHeight="1">
      <c r="A5" s="75" t="s">
        <v>41</v>
      </c>
      <c r="B5" s="6"/>
      <c r="C5" s="77" t="s">
        <v>1</v>
      </c>
      <c r="D5" s="6"/>
      <c r="E5" s="77" t="s">
        <v>2</v>
      </c>
      <c r="F5" s="77"/>
      <c r="G5" s="77" t="s">
        <v>3</v>
      </c>
      <c r="H5" s="77"/>
      <c r="I5" s="77" t="s">
        <v>4</v>
      </c>
      <c r="J5" s="77"/>
      <c r="K5" s="78" t="s">
        <v>5</v>
      </c>
    </row>
    <row r="6" spans="1:17" ht="9.75" customHeight="1">
      <c r="A6" s="79"/>
      <c r="B6" s="152"/>
      <c r="C6" s="139"/>
      <c r="D6" s="152"/>
      <c r="E6" s="139"/>
      <c r="F6" s="139"/>
      <c r="G6" s="139"/>
      <c r="H6" s="139"/>
      <c r="I6" s="139"/>
      <c r="J6" s="139"/>
      <c r="K6" s="82"/>
    </row>
    <row r="7" spans="1:17">
      <c r="A7" s="99" t="str">
        <f>+'Summary Revenue'!C24</f>
        <v>Customer 1</v>
      </c>
      <c r="B7" s="150"/>
      <c r="C7" s="127">
        <f>+'Summary Revenue'!H7</f>
        <v>0</v>
      </c>
      <c r="D7" s="150"/>
      <c r="E7" s="127">
        <f>+'Summary Revenue'!J7</f>
        <v>0</v>
      </c>
      <c r="F7" s="61"/>
      <c r="G7" s="127">
        <f>+'Summary Revenue'!L7</f>
        <v>0</v>
      </c>
      <c r="H7" s="61"/>
      <c r="I7" s="127">
        <f>+'Summary Revenue'!N7</f>
        <v>0</v>
      </c>
      <c r="J7" s="61"/>
      <c r="K7" s="129">
        <f>+'Summary Revenue'!P7</f>
        <v>0</v>
      </c>
    </row>
    <row r="8" spans="1:17">
      <c r="A8" s="99" t="str">
        <f>+'Summary Revenue'!C25</f>
        <v>Customer 2</v>
      </c>
      <c r="B8" s="150"/>
      <c r="C8" s="127">
        <f>+'Summary Revenue'!H8</f>
        <v>0</v>
      </c>
      <c r="D8" s="150"/>
      <c r="E8" s="127">
        <f>+'Summary Revenue'!J8</f>
        <v>0</v>
      </c>
      <c r="F8" s="61"/>
      <c r="G8" s="127">
        <f>+'Summary Revenue'!L8</f>
        <v>0</v>
      </c>
      <c r="H8" s="61"/>
      <c r="I8" s="127">
        <f>+'Summary Revenue'!N8</f>
        <v>0</v>
      </c>
      <c r="J8" s="61"/>
      <c r="K8" s="129">
        <f>+'Summary Revenue'!P8</f>
        <v>0</v>
      </c>
    </row>
    <row r="9" spans="1:17">
      <c r="A9" s="99" t="str">
        <f>+'Summary Revenue'!C26</f>
        <v>Customer 3</v>
      </c>
      <c r="B9" s="150"/>
      <c r="C9" s="127">
        <f>+'Summary Revenue'!H9</f>
        <v>0</v>
      </c>
      <c r="D9" s="150"/>
      <c r="E9" s="127">
        <f>+'Summary Revenue'!J9</f>
        <v>0</v>
      </c>
      <c r="F9" s="61"/>
      <c r="G9" s="127">
        <f>+'Summary Revenue'!L9</f>
        <v>0</v>
      </c>
      <c r="H9" s="61"/>
      <c r="I9" s="127">
        <f>+'Summary Revenue'!N9</f>
        <v>0</v>
      </c>
      <c r="J9" s="61"/>
      <c r="K9" s="129">
        <f>+'Summary Revenue'!P9</f>
        <v>0</v>
      </c>
    </row>
    <row r="10" spans="1:17">
      <c r="A10" s="99" t="str">
        <f>+'Summary Revenue'!C27</f>
        <v>Customer 4</v>
      </c>
      <c r="B10" s="150"/>
      <c r="C10" s="127">
        <f>+'Summary Revenue'!H10</f>
        <v>0</v>
      </c>
      <c r="D10" s="150"/>
      <c r="E10" s="127">
        <f>+'Summary Revenue'!J10</f>
        <v>0</v>
      </c>
      <c r="F10" s="61"/>
      <c r="G10" s="127">
        <f>+'Summary Revenue'!L10</f>
        <v>0</v>
      </c>
      <c r="H10" s="61"/>
      <c r="I10" s="127">
        <f>+'Summary Revenue'!N10</f>
        <v>0</v>
      </c>
      <c r="J10" s="61"/>
      <c r="K10" s="129">
        <f>+'Summary Revenue'!P10</f>
        <v>0</v>
      </c>
    </row>
    <row r="11" spans="1:17">
      <c r="A11" s="99" t="str">
        <f>+'Summary Revenue'!C28</f>
        <v>Customer 5</v>
      </c>
      <c r="B11" s="150"/>
      <c r="C11" s="127">
        <f>+'Summary Revenue'!H11</f>
        <v>0</v>
      </c>
      <c r="D11" s="150"/>
      <c r="E11" s="127">
        <f>+'Summary Revenue'!J11</f>
        <v>0</v>
      </c>
      <c r="F11" s="61"/>
      <c r="G11" s="127">
        <f>+'Summary Revenue'!L11</f>
        <v>0</v>
      </c>
      <c r="H11" s="61"/>
      <c r="I11" s="127">
        <f>+'Summary Revenue'!N11</f>
        <v>0</v>
      </c>
      <c r="J11" s="61"/>
      <c r="K11" s="129">
        <f>+'Summary Revenue'!P11</f>
        <v>0</v>
      </c>
    </row>
    <row r="12" spans="1:17">
      <c r="A12" s="99" t="str">
        <f>+'Summary Revenue'!C29</f>
        <v>Customer 6</v>
      </c>
      <c r="B12" s="150"/>
      <c r="C12" s="127">
        <f>+'Summary Revenue'!H12</f>
        <v>0</v>
      </c>
      <c r="D12" s="150"/>
      <c r="E12" s="127">
        <f>+'Summary Revenue'!J12</f>
        <v>0</v>
      </c>
      <c r="F12" s="61"/>
      <c r="G12" s="127">
        <f>+'Summary Revenue'!L12</f>
        <v>0</v>
      </c>
      <c r="H12" s="61"/>
      <c r="I12" s="127">
        <f>+'Summary Revenue'!N12</f>
        <v>0</v>
      </c>
      <c r="J12" s="61"/>
      <c r="K12" s="129">
        <f>+'Summary Revenue'!P12</f>
        <v>0</v>
      </c>
    </row>
    <row r="13" spans="1:17">
      <c r="A13" s="99" t="str">
        <f>+'Summary Revenue'!C30</f>
        <v>Customer 7</v>
      </c>
      <c r="B13" s="150"/>
      <c r="C13" s="127">
        <f>+'Summary Revenue'!H13</f>
        <v>0</v>
      </c>
      <c r="D13" s="150"/>
      <c r="E13" s="127">
        <f>+'Summary Revenue'!J13</f>
        <v>0</v>
      </c>
      <c r="F13" s="61"/>
      <c r="G13" s="127">
        <f>+'Summary Revenue'!L13</f>
        <v>0</v>
      </c>
      <c r="H13" s="61"/>
      <c r="I13" s="127">
        <f>+'Summary Revenue'!N13</f>
        <v>0</v>
      </c>
      <c r="J13" s="61"/>
      <c r="K13" s="129">
        <f>+'Summary Revenue'!P13</f>
        <v>0</v>
      </c>
    </row>
    <row r="14" spans="1:17">
      <c r="A14" s="99" t="str">
        <f>+'Summary Revenue'!C31</f>
        <v>Customer 8</v>
      </c>
      <c r="B14" s="150"/>
      <c r="C14" s="127">
        <f>+'Summary Revenue'!H14</f>
        <v>0</v>
      </c>
      <c r="D14" s="150"/>
      <c r="E14" s="127">
        <f>+'Summary Revenue'!J14</f>
        <v>0</v>
      </c>
      <c r="F14" s="61"/>
      <c r="G14" s="127">
        <f>+'Summary Revenue'!L14</f>
        <v>0</v>
      </c>
      <c r="H14" s="61"/>
      <c r="I14" s="127">
        <f>+'Summary Revenue'!N14</f>
        <v>0</v>
      </c>
      <c r="J14" s="61"/>
      <c r="K14" s="129">
        <f>+'Summary Revenue'!P14</f>
        <v>0</v>
      </c>
    </row>
    <row r="15" spans="1:17">
      <c r="A15" s="99" t="str">
        <f>+'Summary Revenue'!C32</f>
        <v>Customer 9</v>
      </c>
      <c r="B15" s="150"/>
      <c r="C15" s="127">
        <f>+'Summary Revenue'!H15</f>
        <v>0</v>
      </c>
      <c r="D15" s="150"/>
      <c r="E15" s="127">
        <f>+'Summary Revenue'!J15</f>
        <v>0</v>
      </c>
      <c r="F15" s="61"/>
      <c r="G15" s="127">
        <f>+'Summary Revenue'!L15</f>
        <v>0</v>
      </c>
      <c r="H15" s="61"/>
      <c r="I15" s="127">
        <f>+'Summary Revenue'!N15</f>
        <v>0</v>
      </c>
      <c r="J15" s="61"/>
      <c r="K15" s="129">
        <f>+'Summary Revenue'!P15</f>
        <v>0</v>
      </c>
    </row>
    <row r="16" spans="1:17" s="87" customFormat="1">
      <c r="A16" s="84" t="s">
        <v>26</v>
      </c>
      <c r="B16" s="150"/>
      <c r="C16" s="128">
        <f>SUM(C7:C15)</f>
        <v>0</v>
      </c>
      <c r="D16" s="150"/>
      <c r="E16" s="128">
        <f>SUM(E7:E15)</f>
        <v>0</v>
      </c>
      <c r="F16" s="85"/>
      <c r="G16" s="128">
        <f>SUM(G7:G15)</f>
        <v>0</v>
      </c>
      <c r="H16" s="85"/>
      <c r="I16" s="128">
        <f>SUM(I7:I15)</f>
        <v>0</v>
      </c>
      <c r="J16" s="85"/>
      <c r="K16" s="130">
        <f>SUM(K7:K15)</f>
        <v>0</v>
      </c>
      <c r="L16" s="86"/>
      <c r="M16" s="86"/>
      <c r="N16" s="86"/>
      <c r="O16" s="86"/>
      <c r="P16" s="86"/>
      <c r="Q16" s="86"/>
    </row>
    <row r="17" spans="1:17" s="87" customFormat="1">
      <c r="A17" s="84" t="s">
        <v>73</v>
      </c>
      <c r="B17" s="150"/>
      <c r="C17" s="136"/>
      <c r="D17" s="150"/>
      <c r="E17" s="131" t="e">
        <f>+(E16-C16)/C16</f>
        <v>#DIV/0!</v>
      </c>
      <c r="F17" s="85"/>
      <c r="G17" s="131" t="e">
        <f>+(G16-E16)/E16</f>
        <v>#DIV/0!</v>
      </c>
      <c r="H17" s="85"/>
      <c r="I17" s="131" t="e">
        <f>+(I16-G16)/G16</f>
        <v>#DIV/0!</v>
      </c>
      <c r="J17" s="85"/>
      <c r="K17" s="132" t="e">
        <f>+(K16-I16)/I16</f>
        <v>#DIV/0!</v>
      </c>
      <c r="L17" s="86"/>
      <c r="M17" s="86"/>
      <c r="N17" s="86"/>
      <c r="O17" s="86"/>
      <c r="P17" s="86"/>
      <c r="Q17" s="86"/>
    </row>
    <row r="18" spans="1:17">
      <c r="A18" s="83"/>
      <c r="B18" s="150"/>
      <c r="C18" s="61"/>
      <c r="D18" s="150"/>
      <c r="E18" s="61"/>
      <c r="F18" s="61"/>
      <c r="G18" s="61"/>
      <c r="H18" s="61"/>
      <c r="I18" s="61"/>
      <c r="J18" s="61"/>
      <c r="K18" s="158"/>
    </row>
    <row r="19" spans="1:17">
      <c r="A19" s="155" t="s">
        <v>62</v>
      </c>
      <c r="B19" s="150"/>
      <c r="C19" s="61">
        <f>+'Summary Cost'!H8</f>
        <v>0</v>
      </c>
      <c r="D19" s="150"/>
      <c r="E19" s="61">
        <f>+'Summary Cost'!J8</f>
        <v>0</v>
      </c>
      <c r="F19" s="61"/>
      <c r="G19" s="61">
        <f>+'Summary Cost'!L8</f>
        <v>0</v>
      </c>
      <c r="H19" s="61"/>
      <c r="I19" s="61">
        <f>+'Summary Cost'!N8</f>
        <v>0</v>
      </c>
      <c r="J19" s="61"/>
      <c r="K19" s="62">
        <f>+'Summary Cost'!P8</f>
        <v>0</v>
      </c>
    </row>
    <row r="20" spans="1:17">
      <c r="A20" s="155" t="s">
        <v>214</v>
      </c>
      <c r="B20" s="150"/>
      <c r="C20" s="61">
        <f>+'Summary Cost'!H9</f>
        <v>0</v>
      </c>
      <c r="D20" s="150"/>
      <c r="E20" s="61">
        <f>+'Summary Cost'!J9</f>
        <v>0</v>
      </c>
      <c r="F20" s="61"/>
      <c r="G20" s="61">
        <f>+'Summary Cost'!L9</f>
        <v>0</v>
      </c>
      <c r="H20" s="61"/>
      <c r="I20" s="61">
        <f>+'Summary Cost'!N9</f>
        <v>0</v>
      </c>
      <c r="J20" s="61"/>
      <c r="K20" s="62">
        <f>+'Summary Cost'!P9</f>
        <v>0</v>
      </c>
    </row>
    <row r="21" spans="1:17">
      <c r="A21" s="155" t="s">
        <v>215</v>
      </c>
      <c r="B21" s="150"/>
      <c r="C21" s="61">
        <f>+'Summary Cost'!H10</f>
        <v>0</v>
      </c>
      <c r="D21" s="150"/>
      <c r="E21" s="61">
        <f>+'Summary Cost'!J10</f>
        <v>0</v>
      </c>
      <c r="F21" s="61"/>
      <c r="G21" s="61">
        <f>+'Summary Cost'!L10</f>
        <v>0</v>
      </c>
      <c r="H21" s="61"/>
      <c r="I21" s="61">
        <f>+'Summary Cost'!N10</f>
        <v>0</v>
      </c>
      <c r="J21" s="61"/>
      <c r="K21" s="62">
        <f>+'Summary Cost'!P10</f>
        <v>0</v>
      </c>
    </row>
    <row r="22" spans="1:17" s="87" customFormat="1">
      <c r="A22" s="84" t="s">
        <v>69</v>
      </c>
      <c r="B22" s="150"/>
      <c r="C22" s="128">
        <f>SUM(C19:C21)</f>
        <v>0</v>
      </c>
      <c r="D22" s="150"/>
      <c r="E22" s="128">
        <f>SUM(E19:E21)</f>
        <v>0</v>
      </c>
      <c r="F22" s="85"/>
      <c r="G22" s="128">
        <f>SUM(G19:G21)</f>
        <v>0</v>
      </c>
      <c r="H22" s="85"/>
      <c r="I22" s="128">
        <f>SUM(I19:I21)</f>
        <v>0</v>
      </c>
      <c r="J22" s="85"/>
      <c r="K22" s="130">
        <f>SUM(K19:K21)</f>
        <v>0</v>
      </c>
      <c r="L22" s="86"/>
      <c r="M22" s="86"/>
      <c r="N22" s="86"/>
      <c r="O22" s="86"/>
      <c r="P22" s="86"/>
      <c r="Q22" s="86"/>
    </row>
    <row r="23" spans="1:17">
      <c r="A23" s="83"/>
      <c r="B23" s="150"/>
      <c r="C23" s="61"/>
      <c r="D23" s="150"/>
      <c r="E23" s="61"/>
      <c r="F23" s="61"/>
      <c r="G23" s="61"/>
      <c r="H23" s="61"/>
      <c r="I23" s="61"/>
      <c r="J23" s="61"/>
      <c r="K23" s="62"/>
    </row>
    <row r="24" spans="1:17">
      <c r="A24" s="83" t="s">
        <v>54</v>
      </c>
      <c r="B24" s="150"/>
      <c r="C24" s="127">
        <f>+C16-C22</f>
        <v>0</v>
      </c>
      <c r="D24" s="150"/>
      <c r="E24" s="127">
        <f>+E16-E22</f>
        <v>0</v>
      </c>
      <c r="F24" s="61"/>
      <c r="G24" s="127">
        <f>+G16-G22</f>
        <v>0</v>
      </c>
      <c r="H24" s="61"/>
      <c r="I24" s="127">
        <f>+I16-I22</f>
        <v>0</v>
      </c>
      <c r="J24" s="61"/>
      <c r="K24" s="129">
        <f>+K16-K22</f>
        <v>0</v>
      </c>
    </row>
    <row r="25" spans="1:17">
      <c r="A25" s="83"/>
      <c r="B25" s="150"/>
      <c r="C25" s="131" t="e">
        <f>+C24/C16</f>
        <v>#DIV/0!</v>
      </c>
      <c r="D25" s="150"/>
      <c r="E25" s="131" t="e">
        <f>+E24/E16</f>
        <v>#DIV/0!</v>
      </c>
      <c r="F25" s="61"/>
      <c r="G25" s="131" t="e">
        <f>+G24/G16</f>
        <v>#DIV/0!</v>
      </c>
      <c r="H25" s="61"/>
      <c r="I25" s="131" t="e">
        <f>+I24/I16</f>
        <v>#DIV/0!</v>
      </c>
      <c r="J25" s="61"/>
      <c r="K25" s="132" t="e">
        <f>+K24/K16</f>
        <v>#DIV/0!</v>
      </c>
    </row>
    <row r="26" spans="1:17">
      <c r="A26" s="83"/>
      <c r="B26" s="150"/>
      <c r="C26" s="61"/>
      <c r="D26" s="150"/>
      <c r="E26" s="61"/>
      <c r="F26" s="61"/>
      <c r="G26" s="61"/>
      <c r="H26" s="61"/>
      <c r="I26" s="61"/>
      <c r="J26" s="61"/>
      <c r="K26" s="62"/>
    </row>
    <row r="27" spans="1:17">
      <c r="A27" s="155" t="s">
        <v>187</v>
      </c>
      <c r="B27" s="150"/>
      <c r="C27" s="127">
        <f>+'Summary Cost'!H12</f>
        <v>0</v>
      </c>
      <c r="D27" s="150"/>
      <c r="E27" s="127">
        <f>+'Summary Cost'!J12</f>
        <v>0</v>
      </c>
      <c r="F27" s="61"/>
      <c r="G27" s="127">
        <f>+'Summary Cost'!L12</f>
        <v>0</v>
      </c>
      <c r="H27" s="61"/>
      <c r="I27" s="127">
        <f>+'Summary Cost'!N12</f>
        <v>0</v>
      </c>
      <c r="J27" s="61"/>
      <c r="K27" s="129">
        <f>+'Summary Cost'!P12</f>
        <v>0</v>
      </c>
    </row>
    <row r="28" spans="1:17">
      <c r="A28" s="155" t="s">
        <v>13</v>
      </c>
      <c r="B28" s="150"/>
      <c r="C28" s="127">
        <f>+'Summary Cost'!H13</f>
        <v>0</v>
      </c>
      <c r="D28" s="150"/>
      <c r="E28" s="127">
        <f>+'Summary Cost'!J13</f>
        <v>0</v>
      </c>
      <c r="F28" s="61"/>
      <c r="G28" s="127">
        <f>+'Summary Cost'!L13</f>
        <v>0</v>
      </c>
      <c r="H28" s="61"/>
      <c r="I28" s="127">
        <f>+'Summary Cost'!N13</f>
        <v>0</v>
      </c>
      <c r="J28" s="61"/>
      <c r="K28" s="129">
        <f>+'Summary Cost'!P13</f>
        <v>0</v>
      </c>
    </row>
    <row r="29" spans="1:17">
      <c r="A29" s="155" t="s">
        <v>9</v>
      </c>
      <c r="B29" s="150"/>
      <c r="C29" s="127">
        <f>+'Summary Cost'!H14</f>
        <v>0</v>
      </c>
      <c r="D29" s="150"/>
      <c r="E29" s="127">
        <f>+'Summary Cost'!J14</f>
        <v>0</v>
      </c>
      <c r="F29" s="61"/>
      <c r="G29" s="127">
        <f>+'Summary Cost'!L14</f>
        <v>0</v>
      </c>
      <c r="H29" s="61"/>
      <c r="I29" s="127">
        <f>+'Summary Cost'!N14</f>
        <v>0</v>
      </c>
      <c r="J29" s="61"/>
      <c r="K29" s="129">
        <f>+'Summary Cost'!P14</f>
        <v>0</v>
      </c>
    </row>
    <row r="30" spans="1:17">
      <c r="A30" s="155" t="s">
        <v>32</v>
      </c>
      <c r="B30" s="150"/>
      <c r="C30" s="127">
        <f>+'Summary Cost'!H15</f>
        <v>0</v>
      </c>
      <c r="D30" s="150"/>
      <c r="E30" s="127">
        <f>+'Summary Cost'!J15</f>
        <v>0</v>
      </c>
      <c r="F30" s="61"/>
      <c r="G30" s="127">
        <f>+'Summary Cost'!L15</f>
        <v>0</v>
      </c>
      <c r="H30" s="61"/>
      <c r="I30" s="127">
        <f>+'Summary Cost'!N15</f>
        <v>0</v>
      </c>
      <c r="J30" s="61"/>
      <c r="K30" s="129">
        <f>+'Summary Cost'!P15</f>
        <v>0</v>
      </c>
    </row>
    <row r="31" spans="1:17">
      <c r="A31" s="155" t="s">
        <v>217</v>
      </c>
      <c r="B31" s="150"/>
      <c r="C31" s="127">
        <f>+'Summary Cost'!H16</f>
        <v>0</v>
      </c>
      <c r="D31" s="150"/>
      <c r="E31" s="127">
        <f>+'Summary Cost'!J16</f>
        <v>0</v>
      </c>
      <c r="F31" s="61"/>
      <c r="G31" s="127">
        <f>+'Summary Cost'!L16</f>
        <v>0</v>
      </c>
      <c r="H31" s="61"/>
      <c r="I31" s="127">
        <f>+'Summary Cost'!N16</f>
        <v>0</v>
      </c>
      <c r="J31" s="61"/>
      <c r="K31" s="129">
        <f>+'Summary Cost'!P16</f>
        <v>0</v>
      </c>
    </row>
    <row r="32" spans="1:17">
      <c r="A32" s="155" t="s">
        <v>202</v>
      </c>
      <c r="B32" s="150"/>
      <c r="C32" s="127">
        <f>+'Summary Cost'!H17</f>
        <v>0</v>
      </c>
      <c r="D32" s="150"/>
      <c r="E32" s="127">
        <f>+'Summary Cost'!J17</f>
        <v>0</v>
      </c>
      <c r="F32" s="61"/>
      <c r="G32" s="127">
        <f>+'Summary Cost'!L17</f>
        <v>0</v>
      </c>
      <c r="H32" s="61"/>
      <c r="I32" s="127">
        <f>+'Summary Cost'!N17</f>
        <v>0</v>
      </c>
      <c r="J32" s="61"/>
      <c r="K32" s="129">
        <f>+'Summary Cost'!P17</f>
        <v>0</v>
      </c>
    </row>
    <row r="33" spans="1:17">
      <c r="A33" s="83" t="s">
        <v>223</v>
      </c>
      <c r="B33" s="150"/>
      <c r="C33" s="127">
        <f>+Capital!G40</f>
        <v>0</v>
      </c>
      <c r="D33" s="150"/>
      <c r="E33" s="127">
        <f>+Capital!I40</f>
        <v>0</v>
      </c>
      <c r="F33" s="61"/>
      <c r="G33" s="127">
        <f>+Capital!K40</f>
        <v>0</v>
      </c>
      <c r="H33" s="61"/>
      <c r="I33" s="127">
        <f>+Capital!M40</f>
        <v>0</v>
      </c>
      <c r="J33" s="61"/>
      <c r="K33" s="129">
        <f>+Capital!O40</f>
        <v>0</v>
      </c>
    </row>
    <row r="34" spans="1:17">
      <c r="A34" s="83" t="s">
        <v>31</v>
      </c>
      <c r="B34" s="150"/>
      <c r="C34" s="127">
        <f>+'Summary Cost'!H19</f>
        <v>0</v>
      </c>
      <c r="D34" s="150"/>
      <c r="E34" s="127">
        <f>+'Summary Cost'!J19</f>
        <v>0</v>
      </c>
      <c r="F34" s="61"/>
      <c r="G34" s="127">
        <f>+'Summary Cost'!L19</f>
        <v>0</v>
      </c>
      <c r="H34" s="61"/>
      <c r="I34" s="127">
        <f>+'Summary Cost'!N19</f>
        <v>0</v>
      </c>
      <c r="J34" s="61"/>
      <c r="K34" s="129">
        <f>+'Summary Cost'!P19</f>
        <v>0</v>
      </c>
    </row>
    <row r="35" spans="1:17" s="87" customFormat="1">
      <c r="A35" s="84" t="s">
        <v>25</v>
      </c>
      <c r="B35" s="150"/>
      <c r="C35" s="128">
        <f>SUM(C27:C34)+C22</f>
        <v>0</v>
      </c>
      <c r="D35" s="150"/>
      <c r="E35" s="128">
        <f>SUM(E27:E34)+E22</f>
        <v>0</v>
      </c>
      <c r="F35" s="136"/>
      <c r="G35" s="128">
        <f>SUM(G27:G34)+G22</f>
        <v>0</v>
      </c>
      <c r="H35" s="136"/>
      <c r="I35" s="128">
        <f>SUM(I27:I34)+I22</f>
        <v>0</v>
      </c>
      <c r="J35" s="136"/>
      <c r="K35" s="130">
        <f>SUM(K27:K34)+K22</f>
        <v>0</v>
      </c>
      <c r="L35" s="86"/>
      <c r="M35" s="86"/>
      <c r="N35" s="86"/>
      <c r="O35" s="86"/>
      <c r="P35" s="86"/>
      <c r="Q35" s="86"/>
    </row>
    <row r="36" spans="1:17" s="87" customFormat="1">
      <c r="A36" s="84"/>
      <c r="B36" s="150"/>
      <c r="C36" s="136"/>
      <c r="D36" s="150"/>
      <c r="E36" s="136"/>
      <c r="F36" s="136"/>
      <c r="G36" s="136"/>
      <c r="H36" s="136"/>
      <c r="I36" s="136"/>
      <c r="J36" s="136"/>
      <c r="K36" s="159"/>
      <c r="L36" s="86"/>
      <c r="M36" s="86"/>
      <c r="N36" s="86"/>
      <c r="O36" s="86"/>
      <c r="P36" s="86"/>
      <c r="Q36" s="86"/>
    </row>
    <row r="37" spans="1:17" s="74" customFormat="1" ht="22.5">
      <c r="A37" s="160" t="s">
        <v>74</v>
      </c>
      <c r="B37" s="150"/>
      <c r="C37" s="81">
        <f>C16-C35</f>
        <v>0</v>
      </c>
      <c r="D37" s="150"/>
      <c r="E37" s="81">
        <f>E16-E35</f>
        <v>0</v>
      </c>
      <c r="F37" s="81"/>
      <c r="G37" s="81">
        <f>G16-G35</f>
        <v>0</v>
      </c>
      <c r="H37" s="81"/>
      <c r="I37" s="81">
        <f>I16-I35</f>
        <v>0</v>
      </c>
      <c r="J37" s="81"/>
      <c r="K37" s="90">
        <f>K16-K35</f>
        <v>0</v>
      </c>
      <c r="L37" s="78"/>
      <c r="M37" s="78"/>
      <c r="N37" s="78"/>
      <c r="O37" s="78"/>
      <c r="P37" s="78"/>
      <c r="Q37" s="78"/>
    </row>
    <row r="38" spans="1:17" s="87" customFormat="1">
      <c r="A38" s="84" t="s">
        <v>72</v>
      </c>
      <c r="B38" s="189"/>
      <c r="C38" s="156" t="e">
        <f>C37/C16</f>
        <v>#DIV/0!</v>
      </c>
      <c r="D38" s="189"/>
      <c r="E38" s="156" t="e">
        <f>E37/E16</f>
        <v>#DIV/0!</v>
      </c>
      <c r="F38" s="85"/>
      <c r="G38" s="156" t="e">
        <f>G37/G16</f>
        <v>#DIV/0!</v>
      </c>
      <c r="H38" s="85"/>
      <c r="I38" s="156" t="e">
        <f>I37/I16</f>
        <v>#DIV/0!</v>
      </c>
      <c r="J38" s="85"/>
      <c r="K38" s="157" t="e">
        <f>K37/K16</f>
        <v>#DIV/0!</v>
      </c>
      <c r="L38" s="86"/>
      <c r="M38" s="86"/>
      <c r="N38" s="86"/>
      <c r="O38" s="86"/>
      <c r="P38" s="86"/>
      <c r="Q38" s="86"/>
    </row>
    <row r="39" spans="1:17" s="74" customFormat="1">
      <c r="A39" s="160"/>
      <c r="B39" s="150"/>
      <c r="C39" s="81"/>
      <c r="D39" s="150"/>
      <c r="E39" s="81"/>
      <c r="F39" s="81"/>
      <c r="G39" s="81"/>
      <c r="H39" s="81"/>
      <c r="I39" s="81"/>
      <c r="J39" s="81"/>
      <c r="K39" s="90"/>
      <c r="L39" s="78"/>
      <c r="M39" s="78"/>
      <c r="N39" s="78"/>
      <c r="O39" s="78"/>
      <c r="P39" s="78"/>
      <c r="Q39" s="78"/>
    </row>
    <row r="40" spans="1:17">
      <c r="A40" s="155" t="s">
        <v>12</v>
      </c>
      <c r="B40" s="150"/>
      <c r="C40" s="127">
        <f>+Capital!G27</f>
        <v>0</v>
      </c>
      <c r="D40" s="150"/>
      <c r="E40" s="127">
        <f>+Capital!I27</f>
        <v>0</v>
      </c>
      <c r="F40" s="61"/>
      <c r="G40" s="127">
        <f>+Capital!K27</f>
        <v>0</v>
      </c>
      <c r="H40" s="61"/>
      <c r="I40" s="127">
        <f>+Capital!M27</f>
        <v>0</v>
      </c>
      <c r="J40" s="61"/>
      <c r="K40" s="129">
        <f>+Capital!O27</f>
        <v>0</v>
      </c>
    </row>
    <row r="41" spans="1:17">
      <c r="A41" s="155"/>
      <c r="B41" s="150"/>
      <c r="C41" s="127"/>
      <c r="D41" s="150"/>
      <c r="E41" s="127"/>
      <c r="F41" s="61"/>
      <c r="G41" s="127"/>
      <c r="H41" s="61"/>
      <c r="I41" s="127"/>
      <c r="J41" s="61"/>
      <c r="K41" s="129"/>
    </row>
    <row r="42" spans="1:17" s="74" customFormat="1">
      <c r="A42" s="88" t="s">
        <v>75</v>
      </c>
      <c r="B42" s="150"/>
      <c r="C42" s="81">
        <f>C37-C40</f>
        <v>0</v>
      </c>
      <c r="D42" s="150"/>
      <c r="E42" s="81">
        <f>E37-E40</f>
        <v>0</v>
      </c>
      <c r="F42" s="81"/>
      <c r="G42" s="81">
        <f>G37-G40</f>
        <v>0</v>
      </c>
      <c r="H42" s="81"/>
      <c r="I42" s="81">
        <f>I37-I40</f>
        <v>0</v>
      </c>
      <c r="J42" s="81"/>
      <c r="K42" s="90">
        <f>K37-K40</f>
        <v>0</v>
      </c>
      <c r="L42" s="78"/>
      <c r="M42" s="78"/>
      <c r="N42" s="78"/>
      <c r="O42" s="78"/>
      <c r="P42" s="78"/>
      <c r="Q42" s="78"/>
    </row>
    <row r="43" spans="1:17" s="87" customFormat="1">
      <c r="A43" s="84" t="s">
        <v>72</v>
      </c>
      <c r="B43" s="189"/>
      <c r="C43" s="156" t="e">
        <f>C42/C16</f>
        <v>#DIV/0!</v>
      </c>
      <c r="D43" s="189"/>
      <c r="E43" s="156" t="e">
        <f>E42/E16</f>
        <v>#DIV/0!</v>
      </c>
      <c r="F43" s="85"/>
      <c r="G43" s="156" t="e">
        <f>G42/G16</f>
        <v>#DIV/0!</v>
      </c>
      <c r="H43" s="85"/>
      <c r="I43" s="156" t="e">
        <f>I42/I16</f>
        <v>#DIV/0!</v>
      </c>
      <c r="J43" s="85"/>
      <c r="K43" s="157" t="e">
        <f>K42/K16</f>
        <v>#DIV/0!</v>
      </c>
      <c r="L43" s="86"/>
      <c r="M43" s="86"/>
      <c r="N43" s="86"/>
      <c r="O43" s="86"/>
      <c r="P43" s="86"/>
      <c r="Q43" s="86"/>
    </row>
    <row r="44" spans="1:17" s="74" customFormat="1">
      <c r="A44" s="88"/>
      <c r="B44" s="150"/>
      <c r="C44" s="81"/>
      <c r="D44" s="150"/>
      <c r="E44" s="81"/>
      <c r="F44" s="81"/>
      <c r="G44" s="81"/>
      <c r="H44" s="81"/>
      <c r="I44" s="81"/>
      <c r="J44" s="81"/>
      <c r="K44" s="90"/>
      <c r="L44" s="78"/>
      <c r="M44" s="78"/>
      <c r="N44" s="78"/>
      <c r="O44" s="78"/>
      <c r="P44" s="78"/>
      <c r="Q44" s="78"/>
    </row>
    <row r="45" spans="1:17" s="74" customFormat="1">
      <c r="A45" s="83" t="s">
        <v>52</v>
      </c>
      <c r="B45" s="150"/>
      <c r="C45" s="81"/>
      <c r="D45" s="150"/>
      <c r="E45" s="81"/>
      <c r="F45" s="81"/>
      <c r="G45" s="81"/>
      <c r="H45" s="81"/>
      <c r="I45" s="81"/>
      <c r="J45" s="81"/>
      <c r="K45" s="90"/>
      <c r="L45" s="78"/>
      <c r="M45" s="78"/>
      <c r="N45" s="78"/>
      <c r="O45" s="78"/>
      <c r="P45" s="78"/>
      <c r="Q45" s="78"/>
    </row>
    <row r="46" spans="1:17">
      <c r="A46" s="83" t="s">
        <v>131</v>
      </c>
      <c r="B46" s="150"/>
      <c r="C46" s="127">
        <f>-BS!G22*Cashflow!C33</f>
        <v>0</v>
      </c>
      <c r="D46" s="150"/>
      <c r="E46" s="127">
        <f>-BS!I22*Cashflow!E33</f>
        <v>0</v>
      </c>
      <c r="F46" s="61"/>
      <c r="G46" s="127">
        <f>-BS!K22*Cashflow!G33</f>
        <v>0</v>
      </c>
      <c r="H46" s="61"/>
      <c r="I46" s="127">
        <f>-BS!M22*Cashflow!I33</f>
        <v>0</v>
      </c>
      <c r="J46" s="61"/>
      <c r="K46" s="129">
        <f>-BS!O22*Cashflow!K33</f>
        <v>0</v>
      </c>
    </row>
    <row r="47" spans="1:17">
      <c r="A47" s="83" t="s">
        <v>132</v>
      </c>
      <c r="B47" s="150"/>
      <c r="C47" s="127">
        <f>BS!E14*Cashflow!C35-BS!E27*Cashflow!C34</f>
        <v>0</v>
      </c>
      <c r="D47" s="150"/>
      <c r="E47" s="127">
        <f>BS!G14*Cashflow!E35-BS!G27*Cashflow!E34</f>
        <v>0</v>
      </c>
      <c r="F47" s="61"/>
      <c r="G47" s="127">
        <f>BS!I14*Cashflow!G35-BS!I27*Cashflow!G34</f>
        <v>0</v>
      </c>
      <c r="H47" s="61"/>
      <c r="I47" s="127">
        <f>BS!K14*Cashflow!I35-BS!K27*Cashflow!I34</f>
        <v>0</v>
      </c>
      <c r="J47" s="61"/>
      <c r="K47" s="129">
        <f>BS!M14*Cashflow!K35-BS!M27*Cashflow!K34</f>
        <v>0</v>
      </c>
    </row>
    <row r="48" spans="1:17">
      <c r="A48" s="83"/>
      <c r="B48" s="150"/>
      <c r="C48" s="127"/>
      <c r="D48" s="150"/>
      <c r="E48" s="127"/>
      <c r="F48" s="61"/>
      <c r="G48" s="127"/>
      <c r="H48" s="61"/>
      <c r="I48" s="127"/>
      <c r="J48" s="61"/>
      <c r="K48" s="129"/>
    </row>
    <row r="49" spans="1:17" s="87" customFormat="1">
      <c r="A49" s="84"/>
      <c r="B49" s="150"/>
      <c r="C49" s="136"/>
      <c r="D49" s="150"/>
      <c r="E49" s="136"/>
      <c r="F49" s="136"/>
      <c r="G49" s="136"/>
      <c r="H49" s="136"/>
      <c r="I49" s="136"/>
      <c r="J49" s="136"/>
      <c r="K49" s="159"/>
      <c r="L49" s="86"/>
      <c r="M49" s="86"/>
      <c r="N49" s="86"/>
      <c r="O49" s="86"/>
      <c r="P49" s="86"/>
      <c r="Q49" s="86"/>
    </row>
    <row r="50" spans="1:17" s="74" customFormat="1">
      <c r="A50" s="88" t="s">
        <v>29</v>
      </c>
      <c r="B50" s="150"/>
      <c r="C50" s="81">
        <f>C42+C46+C47</f>
        <v>0</v>
      </c>
      <c r="D50" s="150"/>
      <c r="E50" s="81">
        <f>E42+E46+E47</f>
        <v>0</v>
      </c>
      <c r="F50" s="81"/>
      <c r="G50" s="81">
        <f>G42+G46+G47</f>
        <v>0</v>
      </c>
      <c r="H50" s="81"/>
      <c r="I50" s="81">
        <f>I42+I46+I47</f>
        <v>0</v>
      </c>
      <c r="J50" s="81"/>
      <c r="K50" s="90">
        <f>K42+K46+K47</f>
        <v>0</v>
      </c>
      <c r="L50" s="78"/>
      <c r="M50" s="78"/>
      <c r="N50" s="78"/>
      <c r="O50" s="78"/>
      <c r="P50" s="78"/>
      <c r="Q50" s="78"/>
    </row>
    <row r="51" spans="1:17" s="87" customFormat="1">
      <c r="A51" s="84" t="s">
        <v>72</v>
      </c>
      <c r="B51" s="189"/>
      <c r="C51" s="156" t="e">
        <f>+C50/C16</f>
        <v>#DIV/0!</v>
      </c>
      <c r="D51" s="189"/>
      <c r="E51" s="156" t="e">
        <f>+E50/E16</f>
        <v>#DIV/0!</v>
      </c>
      <c r="F51" s="85"/>
      <c r="G51" s="156" t="e">
        <f>+G50/G16</f>
        <v>#DIV/0!</v>
      </c>
      <c r="H51" s="85"/>
      <c r="I51" s="156" t="e">
        <f>+I50/I16</f>
        <v>#DIV/0!</v>
      </c>
      <c r="J51" s="85"/>
      <c r="K51" s="157" t="e">
        <f>+K50/K16</f>
        <v>#DIV/0!</v>
      </c>
      <c r="L51" s="86"/>
      <c r="M51" s="86"/>
      <c r="N51" s="86"/>
      <c r="O51" s="86"/>
      <c r="P51" s="86"/>
      <c r="Q51" s="86"/>
    </row>
    <row r="52" spans="1:17" ht="5.25" customHeight="1">
      <c r="A52" s="88"/>
      <c r="B52" s="150"/>
      <c r="C52" s="61"/>
      <c r="D52" s="150"/>
      <c r="E52" s="61"/>
      <c r="F52" s="61"/>
      <c r="G52" s="61"/>
      <c r="H52" s="61"/>
      <c r="I52" s="61"/>
      <c r="J52" s="61"/>
      <c r="K52" s="62"/>
    </row>
    <row r="53" spans="1:17">
      <c r="A53" s="88" t="s">
        <v>27</v>
      </c>
      <c r="B53" s="150"/>
      <c r="C53" s="61">
        <f>-BS!G54</f>
        <v>0</v>
      </c>
      <c r="D53" s="150"/>
      <c r="E53" s="61">
        <f>-BS!I54</f>
        <v>0</v>
      </c>
      <c r="F53" s="61"/>
      <c r="G53" s="61">
        <f>-BS!K54</f>
        <v>0</v>
      </c>
      <c r="H53" s="61"/>
      <c r="I53" s="61">
        <f>-BS!M54</f>
        <v>0</v>
      </c>
      <c r="J53" s="61"/>
      <c r="K53" s="62">
        <f>-BS!O54</f>
        <v>0</v>
      </c>
      <c r="L53" s="72"/>
    </row>
    <row r="54" spans="1:17" ht="5.25" customHeight="1">
      <c r="A54" s="88"/>
      <c r="B54" s="150"/>
      <c r="C54" s="61"/>
      <c r="D54" s="150"/>
      <c r="E54" s="61"/>
      <c r="F54" s="61"/>
      <c r="G54" s="61"/>
      <c r="H54" s="61"/>
      <c r="I54" s="61"/>
      <c r="J54" s="61"/>
      <c r="K54" s="62"/>
    </row>
    <row r="55" spans="1:17" s="74" customFormat="1">
      <c r="A55" s="88" t="s">
        <v>30</v>
      </c>
      <c r="B55" s="150"/>
      <c r="C55" s="81">
        <f>C50+C53</f>
        <v>0</v>
      </c>
      <c r="D55" s="150"/>
      <c r="E55" s="81">
        <f t="shared" ref="E55:K55" si="0">E50+E53</f>
        <v>0</v>
      </c>
      <c r="F55" s="81"/>
      <c r="G55" s="81">
        <f t="shared" si="0"/>
        <v>0</v>
      </c>
      <c r="H55" s="81"/>
      <c r="I55" s="81">
        <f t="shared" si="0"/>
        <v>0</v>
      </c>
      <c r="J55" s="81"/>
      <c r="K55" s="90">
        <f t="shared" si="0"/>
        <v>0</v>
      </c>
      <c r="L55" s="78"/>
      <c r="M55" s="78"/>
      <c r="N55" s="78"/>
      <c r="O55" s="78"/>
      <c r="P55" s="78"/>
      <c r="Q55" s="78"/>
    </row>
    <row r="56" spans="1:17" s="74" customFormat="1">
      <c r="A56" s="88"/>
      <c r="B56" s="150"/>
      <c r="C56" s="81"/>
      <c r="D56" s="150"/>
      <c r="E56" s="81"/>
      <c r="F56" s="81"/>
      <c r="G56" s="81"/>
      <c r="H56" s="81"/>
      <c r="I56" s="81"/>
      <c r="J56" s="81"/>
      <c r="K56" s="90"/>
      <c r="L56" s="78"/>
      <c r="M56" s="78"/>
      <c r="N56" s="78"/>
      <c r="O56" s="78"/>
      <c r="P56" s="78"/>
      <c r="Q56" s="78"/>
    </row>
    <row r="57" spans="1:17" ht="12.75" customHeight="1">
      <c r="A57" s="83" t="s">
        <v>24</v>
      </c>
      <c r="B57" s="150"/>
      <c r="C57" s="61">
        <f>-IF(C55&gt;0,C55*$C$71,0)</f>
        <v>0</v>
      </c>
      <c r="D57" s="150"/>
      <c r="E57" s="61">
        <f>-IF(E55&gt;0,E55*$C$71,0)</f>
        <v>0</v>
      </c>
      <c r="F57" s="61"/>
      <c r="G57" s="61">
        <f>-IF(G55&gt;0,G55*$C$71,0)</f>
        <v>0</v>
      </c>
      <c r="H57" s="61"/>
      <c r="I57" s="61">
        <f>-IF(I55&gt;0,I55*$C$71,0)</f>
        <v>0</v>
      </c>
      <c r="J57" s="61"/>
      <c r="K57" s="62">
        <f>-IF(K55&gt;0,K55*$C$71,0)</f>
        <v>0</v>
      </c>
    </row>
    <row r="58" spans="1:17" ht="12.75" customHeight="1">
      <c r="A58" s="83"/>
      <c r="B58" s="150"/>
      <c r="C58" s="61"/>
      <c r="D58" s="150"/>
      <c r="E58" s="61"/>
      <c r="F58" s="61"/>
      <c r="G58" s="61"/>
      <c r="H58" s="61"/>
      <c r="I58" s="61"/>
      <c r="J58" s="61"/>
      <c r="K58" s="62"/>
    </row>
    <row r="59" spans="1:17" s="74" customFormat="1" ht="12.75" customHeight="1">
      <c r="A59" s="91" t="s">
        <v>28</v>
      </c>
      <c r="B59" s="6"/>
      <c r="C59" s="77">
        <f>C57+C55</f>
        <v>0</v>
      </c>
      <c r="D59" s="6"/>
      <c r="E59" s="77">
        <f>E57+E55</f>
        <v>0</v>
      </c>
      <c r="F59" s="77"/>
      <c r="G59" s="77">
        <f>G57+G55</f>
        <v>0</v>
      </c>
      <c r="H59" s="77"/>
      <c r="I59" s="77">
        <f>I57+I55</f>
        <v>0</v>
      </c>
      <c r="J59" s="77"/>
      <c r="K59" s="93">
        <f>K57+K55</f>
        <v>0</v>
      </c>
      <c r="L59" s="78"/>
      <c r="M59" s="78"/>
      <c r="N59" s="78"/>
      <c r="O59" s="78"/>
      <c r="P59" s="78"/>
      <c r="Q59" s="78"/>
    </row>
    <row r="61" spans="1:17">
      <c r="A61" s="151" t="s">
        <v>126</v>
      </c>
      <c r="C61" s="61"/>
      <c r="E61" s="61"/>
      <c r="F61" s="61"/>
      <c r="G61" s="61"/>
      <c r="H61" s="61"/>
      <c r="I61" s="61"/>
      <c r="J61" s="61"/>
      <c r="K61" s="61"/>
    </row>
    <row r="62" spans="1:17">
      <c r="A62" s="191" t="s">
        <v>76</v>
      </c>
      <c r="B62" s="152"/>
      <c r="C62" s="192">
        <f>C42</f>
        <v>0</v>
      </c>
      <c r="D62" s="152"/>
      <c r="E62" s="192">
        <f>E42</f>
        <v>0</v>
      </c>
      <c r="F62" s="192"/>
      <c r="G62" s="192">
        <f>G42</f>
        <v>0</v>
      </c>
      <c r="H62" s="192"/>
      <c r="I62" s="192">
        <f>I42</f>
        <v>0</v>
      </c>
      <c r="J62" s="192"/>
      <c r="K62" s="193">
        <f>K42</f>
        <v>0</v>
      </c>
    </row>
    <row r="63" spans="1:17">
      <c r="A63" s="83" t="s">
        <v>40</v>
      </c>
      <c r="B63" s="153"/>
      <c r="C63" s="61">
        <f>+Capital!G27</f>
        <v>0</v>
      </c>
      <c r="D63" s="153"/>
      <c r="E63" s="61">
        <f>+Capital!I27</f>
        <v>0</v>
      </c>
      <c r="F63" s="61"/>
      <c r="G63" s="61">
        <f>+Capital!K27</f>
        <v>0</v>
      </c>
      <c r="H63" s="61"/>
      <c r="I63" s="61">
        <f>+Capital!M27</f>
        <v>0</v>
      </c>
      <c r="J63" s="61"/>
      <c r="K63" s="62">
        <f>+Capital!O27</f>
        <v>0</v>
      </c>
    </row>
    <row r="64" spans="1:17">
      <c r="A64" s="83" t="s">
        <v>120</v>
      </c>
      <c r="B64" s="153"/>
      <c r="C64" s="61">
        <f>-BS!G68</f>
        <v>0</v>
      </c>
      <c r="D64" s="153"/>
      <c r="E64" s="61">
        <f>-BS!I68</f>
        <v>0</v>
      </c>
      <c r="F64" s="61"/>
      <c r="G64" s="61">
        <f>-BS!K68</f>
        <v>0</v>
      </c>
      <c r="H64" s="61"/>
      <c r="I64" s="61">
        <f>-BS!M68</f>
        <v>0</v>
      </c>
      <c r="J64" s="61"/>
      <c r="K64" s="62">
        <f>-BS!O68</f>
        <v>0</v>
      </c>
    </row>
    <row r="65" spans="1:17">
      <c r="A65" s="83" t="s">
        <v>121</v>
      </c>
      <c r="B65" s="153"/>
      <c r="C65" s="61">
        <f>'Working Capital'!H22</f>
        <v>0</v>
      </c>
      <c r="D65" s="61"/>
      <c r="E65" s="61">
        <f>'Working Capital'!K22</f>
        <v>0</v>
      </c>
      <c r="F65" s="61"/>
      <c r="G65" s="61">
        <f>'Working Capital'!M22</f>
        <v>0</v>
      </c>
      <c r="H65" s="61"/>
      <c r="I65" s="61">
        <f>'Working Capital'!O22</f>
        <v>0</v>
      </c>
      <c r="J65" s="61"/>
      <c r="K65" s="62">
        <f>'Working Capital'!Q22</f>
        <v>0</v>
      </c>
    </row>
    <row r="66" spans="1:17">
      <c r="A66" s="83" t="s">
        <v>39</v>
      </c>
      <c r="B66" s="150"/>
      <c r="C66" s="61">
        <f>-Capital!G16</f>
        <v>0</v>
      </c>
      <c r="D66" s="150"/>
      <c r="E66" s="61">
        <f>-Capital!I16</f>
        <v>0</v>
      </c>
      <c r="F66" s="61"/>
      <c r="G66" s="61">
        <f>-Capital!K16</f>
        <v>0</v>
      </c>
      <c r="H66" s="61"/>
      <c r="I66" s="61">
        <f>-Capital!M16</f>
        <v>0</v>
      </c>
      <c r="J66" s="61"/>
      <c r="K66" s="62">
        <f>-Capital!O16</f>
        <v>0</v>
      </c>
    </row>
    <row r="67" spans="1:17" s="74" customFormat="1">
      <c r="A67" s="91" t="s">
        <v>55</v>
      </c>
      <c r="B67" s="186"/>
      <c r="C67" s="77">
        <f>SUM(C62:C66)</f>
        <v>0</v>
      </c>
      <c r="D67" s="186"/>
      <c r="E67" s="77">
        <f>SUM(E62:E66)</f>
        <v>0</v>
      </c>
      <c r="F67" s="77"/>
      <c r="G67" s="77">
        <f>SUM(G62:G66)</f>
        <v>0</v>
      </c>
      <c r="H67" s="77"/>
      <c r="I67" s="77">
        <f>SUM(I62:I66)</f>
        <v>0</v>
      </c>
      <c r="J67" s="77"/>
      <c r="K67" s="93">
        <f>SUM(K62:K66)</f>
        <v>0</v>
      </c>
      <c r="L67" s="78"/>
      <c r="M67" s="78"/>
      <c r="N67" s="78"/>
      <c r="O67" s="78"/>
      <c r="P67" s="78"/>
      <c r="Q67" s="78"/>
    </row>
    <row r="68" spans="1:17">
      <c r="B68" s="25"/>
      <c r="D68" s="25"/>
    </row>
    <row r="69" spans="1:17" s="7" customFormat="1">
      <c r="A69" s="188"/>
      <c r="B69" s="25"/>
      <c r="C69" s="44"/>
      <c r="D69" s="25"/>
      <c r="E69" s="44"/>
      <c r="F69" s="154"/>
      <c r="G69" s="44"/>
      <c r="H69" s="44"/>
      <c r="I69" s="44"/>
      <c r="J69" s="44"/>
      <c r="K69" s="44"/>
      <c r="L69" s="134"/>
      <c r="M69" s="134"/>
      <c r="N69" s="134"/>
      <c r="O69" s="134"/>
      <c r="P69" s="134"/>
      <c r="Q69" s="134"/>
    </row>
    <row r="70" spans="1:17">
      <c r="A70" s="89"/>
      <c r="B70" s="150"/>
      <c r="C70" s="190"/>
      <c r="D70" s="150"/>
      <c r="E70" s="61"/>
      <c r="F70" s="61"/>
      <c r="G70" s="61"/>
      <c r="H70" s="61"/>
      <c r="I70" s="61"/>
      <c r="J70" s="61"/>
      <c r="K70" s="61"/>
    </row>
    <row r="71" spans="1:17" s="4" customFormat="1">
      <c r="A71" s="3" t="s">
        <v>70</v>
      </c>
      <c r="B71" s="2"/>
      <c r="C71" s="95">
        <v>0</v>
      </c>
      <c r="D71" s="2"/>
      <c r="E71" s="3"/>
      <c r="F71" s="42"/>
      <c r="G71" s="42"/>
      <c r="H71" s="42"/>
      <c r="I71" s="42"/>
      <c r="J71" s="42"/>
      <c r="K71" s="135"/>
      <c r="L71" s="42"/>
      <c r="M71" s="42"/>
      <c r="N71" s="42"/>
      <c r="O71" s="41"/>
      <c r="P71" s="41"/>
      <c r="Q71" s="41"/>
    </row>
    <row r="72" spans="1:17" s="4" customFormat="1">
      <c r="A72" s="3" t="s">
        <v>53</v>
      </c>
      <c r="B72" s="25"/>
      <c r="C72" s="138">
        <v>0</v>
      </c>
      <c r="D72" s="25"/>
      <c r="E72" s="135"/>
      <c r="F72" s="42"/>
      <c r="G72" s="135"/>
      <c r="H72" s="42"/>
      <c r="I72" s="135"/>
      <c r="J72" s="42"/>
      <c r="K72" s="135"/>
      <c r="L72" s="42"/>
      <c r="M72" s="42"/>
      <c r="N72" s="42"/>
      <c r="O72" s="41"/>
      <c r="P72" s="41"/>
      <c r="Q72" s="41"/>
    </row>
    <row r="73" spans="1:17" s="4" customFormat="1">
      <c r="A73" s="3"/>
      <c r="B73" s="25"/>
      <c r="C73" s="41"/>
      <c r="D73" s="25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1"/>
      <c r="P73" s="41"/>
      <c r="Q73" s="41"/>
    </row>
    <row r="74" spans="1:17">
      <c r="A74" s="3" t="s">
        <v>224</v>
      </c>
      <c r="B74" s="4"/>
      <c r="C74" s="4"/>
      <c r="D74" s="41"/>
    </row>
    <row r="75" spans="1:17">
      <c r="A75" s="246" t="s">
        <v>225</v>
      </c>
      <c r="B75" s="72"/>
      <c r="C75" s="240">
        <v>0</v>
      </c>
      <c r="D75" s="72"/>
    </row>
    <row r="76" spans="1:17">
      <c r="A76" s="246" t="s">
        <v>226</v>
      </c>
      <c r="B76" s="72"/>
      <c r="C76" s="240">
        <v>0</v>
      </c>
      <c r="D76" s="72"/>
    </row>
    <row r="77" spans="1:17">
      <c r="A77" s="246" t="s">
        <v>227</v>
      </c>
      <c r="B77" s="72"/>
      <c r="C77" s="240">
        <v>0</v>
      </c>
      <c r="D77" s="72"/>
    </row>
    <row r="78" spans="1:17">
      <c r="A78" s="246" t="s">
        <v>228</v>
      </c>
      <c r="B78" s="72"/>
      <c r="C78" s="240">
        <v>0</v>
      </c>
      <c r="D78" s="72"/>
    </row>
    <row r="79" spans="1:17">
      <c r="B79" s="25"/>
      <c r="D79" s="25"/>
    </row>
    <row r="80" spans="1:17">
      <c r="B80" s="25"/>
      <c r="D80" s="25"/>
    </row>
    <row r="81" spans="2:4">
      <c r="B81" s="25"/>
      <c r="D81" s="25"/>
    </row>
    <row r="82" spans="2:4">
      <c r="B82" s="25"/>
      <c r="D82" s="25"/>
    </row>
    <row r="83" spans="2:4">
      <c r="B83" s="25"/>
      <c r="D83" s="25"/>
    </row>
    <row r="84" spans="2:4">
      <c r="B84" s="25"/>
      <c r="D84" s="25"/>
    </row>
    <row r="85" spans="2:4">
      <c r="B85" s="25"/>
      <c r="D85" s="25"/>
    </row>
    <row r="86" spans="2:4">
      <c r="B86" s="25"/>
      <c r="D86" s="25"/>
    </row>
    <row r="87" spans="2:4">
      <c r="B87" s="25"/>
      <c r="D87" s="25"/>
    </row>
    <row r="88" spans="2:4">
      <c r="B88" s="25"/>
      <c r="D88" s="25"/>
    </row>
    <row r="89" spans="2:4">
      <c r="B89" s="25"/>
      <c r="D89" s="25"/>
    </row>
    <row r="90" spans="2:4">
      <c r="B90" s="25"/>
      <c r="D90" s="25"/>
    </row>
    <row r="91" spans="2:4">
      <c r="B91" s="25"/>
      <c r="D91" s="25"/>
    </row>
    <row r="92" spans="2:4">
      <c r="B92" s="25"/>
      <c r="D92" s="25"/>
    </row>
    <row r="93" spans="2:4">
      <c r="B93" s="25"/>
      <c r="D93" s="25"/>
    </row>
    <row r="94" spans="2:4">
      <c r="B94" s="25"/>
      <c r="D94" s="25"/>
    </row>
    <row r="95" spans="2:4">
      <c r="B95" s="25"/>
      <c r="D95" s="25"/>
    </row>
    <row r="96" spans="2:4">
      <c r="B96" s="25"/>
      <c r="D96" s="25"/>
    </row>
    <row r="97" spans="2:4">
      <c r="B97" s="25"/>
      <c r="D97" s="25"/>
    </row>
    <row r="98" spans="2:4">
      <c r="B98" s="25"/>
      <c r="D98" s="25"/>
    </row>
    <row r="99" spans="2:4">
      <c r="B99" s="25"/>
      <c r="D99" s="25"/>
    </row>
    <row r="100" spans="2:4">
      <c r="B100" s="25"/>
      <c r="D100" s="25"/>
    </row>
    <row r="101" spans="2:4">
      <c r="B101" s="25"/>
      <c r="D101" s="25"/>
    </row>
    <row r="102" spans="2:4">
      <c r="B102" s="25"/>
      <c r="D102" s="25"/>
    </row>
    <row r="103" spans="2:4">
      <c r="B103" s="25"/>
      <c r="D103" s="25"/>
    </row>
    <row r="104" spans="2:4">
      <c r="B104" s="25"/>
      <c r="D104" s="25"/>
    </row>
    <row r="105" spans="2:4">
      <c r="B105" s="25"/>
      <c r="D105" s="25"/>
    </row>
    <row r="106" spans="2:4">
      <c r="B106" s="25"/>
      <c r="D106" s="25"/>
    </row>
    <row r="107" spans="2:4">
      <c r="B107" s="25"/>
      <c r="D107" s="25"/>
    </row>
    <row r="108" spans="2:4">
      <c r="B108" s="25"/>
      <c r="D108" s="25"/>
    </row>
    <row r="109" spans="2:4">
      <c r="B109" s="25"/>
      <c r="D109" s="25"/>
    </row>
    <row r="110" spans="2:4">
      <c r="B110" s="25"/>
      <c r="D110" s="25"/>
    </row>
    <row r="111" spans="2:4">
      <c r="B111" s="25"/>
      <c r="D111" s="25"/>
    </row>
    <row r="112" spans="2:4">
      <c r="B112" s="25"/>
      <c r="D112" s="25"/>
    </row>
    <row r="113" spans="2:4">
      <c r="B113" s="25"/>
      <c r="D113" s="25"/>
    </row>
    <row r="114" spans="2:4">
      <c r="B114" s="25"/>
      <c r="D114" s="25"/>
    </row>
    <row r="115" spans="2:4">
      <c r="B115" s="25"/>
      <c r="D115" s="25"/>
    </row>
    <row r="116" spans="2:4">
      <c r="B116" s="25"/>
      <c r="D116" s="25"/>
    </row>
    <row r="117" spans="2:4">
      <c r="B117" s="25"/>
      <c r="D117" s="25"/>
    </row>
    <row r="118" spans="2:4">
      <c r="B118" s="25"/>
      <c r="D118" s="25"/>
    </row>
    <row r="119" spans="2:4">
      <c r="B119" s="25"/>
      <c r="D119" s="25"/>
    </row>
    <row r="120" spans="2:4">
      <c r="B120" s="25"/>
      <c r="D120" s="25"/>
    </row>
    <row r="121" spans="2:4">
      <c r="B121" s="25"/>
      <c r="D121" s="25"/>
    </row>
    <row r="122" spans="2:4">
      <c r="B122" s="25"/>
      <c r="D122" s="25"/>
    </row>
    <row r="123" spans="2:4">
      <c r="B123" s="25"/>
      <c r="D123" s="25"/>
    </row>
    <row r="124" spans="2:4">
      <c r="B124" s="25"/>
      <c r="D124" s="25"/>
    </row>
    <row r="125" spans="2:4">
      <c r="B125" s="25"/>
      <c r="D125" s="25"/>
    </row>
  </sheetData>
  <phoneticPr fontId="0" type="noConversion"/>
  <printOptions horizontalCentered="1"/>
  <pageMargins left="0.4" right="0.25" top="0.25" bottom="0.25" header="0.25" footer="0.2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60"/>
  <sheetViews>
    <sheetView workbookViewId="0">
      <selection activeCell="H7" sqref="H7"/>
    </sheetView>
  </sheetViews>
  <sheetFormatPr defaultRowHeight="11.25"/>
  <cols>
    <col min="1" max="1" width="4" style="2" customWidth="1"/>
    <col min="2" max="4" width="3.7109375" style="2" customWidth="1"/>
    <col min="5" max="5" width="18.140625" style="2" customWidth="1"/>
    <col min="6" max="7" width="2.7109375" style="2" customWidth="1"/>
    <col min="8" max="8" width="13.7109375" style="8" customWidth="1"/>
    <col min="9" max="9" width="2.7109375" style="8" customWidth="1"/>
    <col min="10" max="10" width="13.7109375" style="8" customWidth="1"/>
    <col min="11" max="11" width="2.7109375" style="8" customWidth="1"/>
    <col min="12" max="12" width="13.7109375" style="8" customWidth="1"/>
    <col min="13" max="13" width="2.7109375" style="8" customWidth="1"/>
    <col min="14" max="14" width="13.7109375" style="8" customWidth="1"/>
    <col min="15" max="15" width="2.7109375" style="8" customWidth="1"/>
    <col min="16" max="16" width="13.7109375" style="8" customWidth="1"/>
    <col min="17" max="17" width="2.7109375" style="2" customWidth="1"/>
    <col min="18" max="18" width="13.7109375" style="8" customWidth="1"/>
    <col min="19" max="19" width="2.7109375" style="2" customWidth="1"/>
    <col min="20" max="20" width="13.7109375" style="5" customWidth="1"/>
    <col min="21" max="21" width="2.7109375" style="2" customWidth="1"/>
    <col min="22" max="16384" width="9.140625" style="2"/>
  </cols>
  <sheetData>
    <row r="1" spans="1:75" ht="20.25">
      <c r="A1" s="36" t="str">
        <f>+'Revenue Assumptions'!A1</f>
        <v>Incubatee SA</v>
      </c>
    </row>
    <row r="3" spans="1:75" ht="15">
      <c r="A3" s="37" t="s">
        <v>176</v>
      </c>
    </row>
    <row r="4" spans="1:75">
      <c r="A4" s="7"/>
    </row>
    <row r="5" spans="1:75" s="1" customFormat="1">
      <c r="A5" s="57"/>
      <c r="B5" s="9"/>
      <c r="C5" s="10"/>
      <c r="D5" s="57"/>
      <c r="E5" s="57"/>
      <c r="F5" s="57"/>
      <c r="G5" s="57"/>
      <c r="H5" s="53" t="s">
        <v>1</v>
      </c>
      <c r="I5" s="53"/>
      <c r="J5" s="53" t="s">
        <v>2</v>
      </c>
      <c r="K5" s="53"/>
      <c r="L5" s="53" t="s">
        <v>3</v>
      </c>
      <c r="M5" s="53"/>
      <c r="N5" s="53" t="s">
        <v>4</v>
      </c>
      <c r="O5" s="53"/>
      <c r="P5" s="53" t="s">
        <v>5</v>
      </c>
      <c r="R5" s="219" t="s">
        <v>177</v>
      </c>
      <c r="S5" s="59"/>
      <c r="T5" s="220" t="s">
        <v>178</v>
      </c>
    </row>
    <row r="6" spans="1:75" ht="6" customHeight="1">
      <c r="B6" s="12"/>
      <c r="C6" s="13"/>
      <c r="H6" s="14"/>
      <c r="I6" s="14"/>
      <c r="J6" s="14"/>
      <c r="K6" s="14"/>
      <c r="L6" s="14"/>
      <c r="M6" s="14"/>
      <c r="N6" s="14"/>
      <c r="O6" s="14"/>
      <c r="P6" s="14"/>
      <c r="R6" s="38"/>
      <c r="S6" s="7"/>
      <c r="T6" s="120"/>
    </row>
    <row r="7" spans="1:75" ht="11.25" customHeight="1">
      <c r="B7" s="221"/>
      <c r="C7" s="100" t="str">
        <f>+'Revenue Assumptions'!B6</f>
        <v>Customer 1</v>
      </c>
      <c r="D7" s="100"/>
      <c r="E7" s="150"/>
      <c r="G7" s="71"/>
      <c r="H7" s="69">
        <f>+'Revenue Assumptions'!G9</f>
        <v>0</v>
      </c>
      <c r="I7" s="71"/>
      <c r="J7" s="69">
        <f>+'Revenue Assumptions'!I9</f>
        <v>0</v>
      </c>
      <c r="K7" s="71"/>
      <c r="L7" s="69">
        <f>+'Revenue Assumptions'!K9</f>
        <v>0</v>
      </c>
      <c r="M7" s="71"/>
      <c r="N7" s="69">
        <f>+'Revenue Assumptions'!M9</f>
        <v>0</v>
      </c>
      <c r="O7" s="71"/>
      <c r="P7" s="69">
        <f>+'Revenue Assumptions'!O9</f>
        <v>0</v>
      </c>
      <c r="Q7" s="71"/>
      <c r="R7" s="106">
        <f>SUM(H7:P7)</f>
        <v>0</v>
      </c>
      <c r="S7" s="108"/>
      <c r="T7" s="39" t="e">
        <f t="shared" ref="T7:T15" si="0">+R7/R$16</f>
        <v>#DIV/0!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</row>
    <row r="8" spans="1:75">
      <c r="B8" s="150"/>
      <c r="C8" s="100" t="str">
        <f>+'Revenue Assumptions'!B11</f>
        <v>Customer 2</v>
      </c>
      <c r="D8" s="100"/>
      <c r="E8" s="150"/>
      <c r="G8" s="71"/>
      <c r="H8" s="69">
        <f>+'Revenue Assumptions'!G14</f>
        <v>0</v>
      </c>
      <c r="I8" s="71"/>
      <c r="J8" s="69">
        <f>+'Revenue Assumptions'!I14</f>
        <v>0</v>
      </c>
      <c r="K8" s="71"/>
      <c r="L8" s="69">
        <f>+'Revenue Assumptions'!K14</f>
        <v>0</v>
      </c>
      <c r="M8" s="71"/>
      <c r="N8" s="69">
        <f>+'Revenue Assumptions'!M14</f>
        <v>0</v>
      </c>
      <c r="O8" s="71"/>
      <c r="P8" s="69">
        <f>+'Revenue Assumptions'!O14</f>
        <v>0</v>
      </c>
      <c r="Q8" s="71"/>
      <c r="R8" s="106">
        <f t="shared" ref="R8:R15" si="1">SUM(H8:P8)</f>
        <v>0</v>
      </c>
      <c r="S8" s="71"/>
      <c r="T8" s="39" t="e">
        <f t="shared" si="0"/>
        <v>#DIV/0!</v>
      </c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</row>
    <row r="9" spans="1:75" ht="12" customHeight="1">
      <c r="B9" s="150"/>
      <c r="C9" s="100" t="str">
        <f>+'Revenue Assumptions'!B16</f>
        <v>Customer 3</v>
      </c>
      <c r="D9" s="100"/>
      <c r="E9" s="150"/>
      <c r="G9" s="71"/>
      <c r="H9" s="69">
        <f>+'Revenue Assumptions'!G19</f>
        <v>0</v>
      </c>
      <c r="I9" s="109"/>
      <c r="J9" s="69">
        <f>+'Revenue Assumptions'!I19</f>
        <v>0</v>
      </c>
      <c r="K9" s="109"/>
      <c r="L9" s="69">
        <f>+'Revenue Assumptions'!K19</f>
        <v>0</v>
      </c>
      <c r="M9" s="109"/>
      <c r="N9" s="69">
        <f>+'Revenue Assumptions'!M19</f>
        <v>0</v>
      </c>
      <c r="O9" s="109"/>
      <c r="P9" s="69">
        <f>+'Revenue Assumptions'!O19</f>
        <v>0</v>
      </c>
      <c r="Q9" s="71"/>
      <c r="R9" s="106">
        <f t="shared" si="1"/>
        <v>0</v>
      </c>
      <c r="S9" s="108"/>
      <c r="T9" s="39" t="e">
        <f t="shared" si="0"/>
        <v>#DIV/0!</v>
      </c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</row>
    <row r="10" spans="1:75" ht="12" customHeight="1">
      <c r="B10" s="150"/>
      <c r="C10" s="100" t="str">
        <f>+'Revenue Assumptions'!B21</f>
        <v>Customer 4</v>
      </c>
      <c r="D10" s="100"/>
      <c r="E10" s="150"/>
      <c r="G10" s="71"/>
      <c r="H10" s="69">
        <f>+'Revenue Assumptions'!G24</f>
        <v>0</v>
      </c>
      <c r="I10" s="109"/>
      <c r="J10" s="69">
        <f>+'Revenue Assumptions'!I24</f>
        <v>0</v>
      </c>
      <c r="K10" s="109"/>
      <c r="L10" s="69">
        <f>+'Revenue Assumptions'!K24</f>
        <v>0</v>
      </c>
      <c r="M10" s="109"/>
      <c r="N10" s="69">
        <f>+'Revenue Assumptions'!M24</f>
        <v>0</v>
      </c>
      <c r="O10" s="109"/>
      <c r="P10" s="69">
        <f>+'Revenue Assumptions'!O24</f>
        <v>0</v>
      </c>
      <c r="Q10" s="71"/>
      <c r="R10" s="106">
        <f t="shared" si="1"/>
        <v>0</v>
      </c>
      <c r="S10" s="108"/>
      <c r="T10" s="39" t="e">
        <f t="shared" si="0"/>
        <v>#DIV/0!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</row>
    <row r="11" spans="1:75" ht="12" customHeight="1">
      <c r="B11" s="150"/>
      <c r="C11" s="100" t="str">
        <f>+'Revenue Assumptions'!B26</f>
        <v>Customer 5</v>
      </c>
      <c r="D11" s="100"/>
      <c r="E11" s="150"/>
      <c r="G11" s="71"/>
      <c r="H11" s="69">
        <f>+'Revenue Assumptions'!G29</f>
        <v>0</v>
      </c>
      <c r="I11" s="109"/>
      <c r="J11" s="69">
        <f>+'Revenue Assumptions'!I29</f>
        <v>0</v>
      </c>
      <c r="K11" s="109"/>
      <c r="L11" s="69">
        <f>+'Revenue Assumptions'!K29</f>
        <v>0</v>
      </c>
      <c r="M11" s="109"/>
      <c r="N11" s="69">
        <f>+'Revenue Assumptions'!M29</f>
        <v>0</v>
      </c>
      <c r="O11" s="109"/>
      <c r="P11" s="69">
        <f>+'Revenue Assumptions'!O29</f>
        <v>0</v>
      </c>
      <c r="Q11" s="71"/>
      <c r="R11" s="106">
        <f>SUM(H11:P11)</f>
        <v>0</v>
      </c>
      <c r="S11" s="108"/>
      <c r="T11" s="39" t="e">
        <f t="shared" si="0"/>
        <v>#DIV/0!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</row>
    <row r="12" spans="1:75" ht="12" customHeight="1">
      <c r="B12" s="150"/>
      <c r="C12" s="100" t="str">
        <f>+'Revenue Assumptions'!B31</f>
        <v>Customer 6</v>
      </c>
      <c r="D12" s="100"/>
      <c r="E12" s="150"/>
      <c r="G12" s="71"/>
      <c r="H12" s="69">
        <f>+'Revenue Assumptions'!G34</f>
        <v>0</v>
      </c>
      <c r="I12" s="109"/>
      <c r="J12" s="69">
        <f>+'Revenue Assumptions'!I34</f>
        <v>0</v>
      </c>
      <c r="K12" s="109"/>
      <c r="L12" s="69">
        <f>+'Revenue Assumptions'!K34</f>
        <v>0</v>
      </c>
      <c r="M12" s="109"/>
      <c r="N12" s="69">
        <f>+'Revenue Assumptions'!M34</f>
        <v>0</v>
      </c>
      <c r="O12" s="109"/>
      <c r="P12" s="69">
        <f>+'Revenue Assumptions'!O34</f>
        <v>0</v>
      </c>
      <c r="Q12" s="71"/>
      <c r="R12" s="106">
        <f t="shared" si="1"/>
        <v>0</v>
      </c>
      <c r="S12" s="108"/>
      <c r="T12" s="39" t="e">
        <f t="shared" si="0"/>
        <v>#DIV/0!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</row>
    <row r="13" spans="1:75" ht="12" customHeight="1">
      <c r="B13" s="150"/>
      <c r="C13" s="100" t="str">
        <f>+'Revenue Assumptions'!B36</f>
        <v>Customer 7</v>
      </c>
      <c r="D13" s="100"/>
      <c r="E13" s="150"/>
      <c r="G13" s="71"/>
      <c r="H13" s="69">
        <f>+'Revenue Assumptions'!G39</f>
        <v>0</v>
      </c>
      <c r="I13" s="109"/>
      <c r="J13" s="69">
        <f>+'Revenue Assumptions'!I39</f>
        <v>0</v>
      </c>
      <c r="K13" s="109"/>
      <c r="L13" s="69">
        <f>+'Revenue Assumptions'!K39</f>
        <v>0</v>
      </c>
      <c r="M13" s="109"/>
      <c r="N13" s="69">
        <f>+'Revenue Assumptions'!M39</f>
        <v>0</v>
      </c>
      <c r="O13" s="109"/>
      <c r="P13" s="69">
        <f>+'Revenue Assumptions'!O39</f>
        <v>0</v>
      </c>
      <c r="Q13" s="71"/>
      <c r="R13" s="106">
        <f t="shared" si="1"/>
        <v>0</v>
      </c>
      <c r="S13" s="108"/>
      <c r="T13" s="39" t="e">
        <f t="shared" si="0"/>
        <v>#DIV/0!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</row>
    <row r="14" spans="1:75" ht="12" customHeight="1">
      <c r="B14" s="150"/>
      <c r="C14" s="100" t="str">
        <f>+'Revenue Assumptions'!B41</f>
        <v>Customer 8</v>
      </c>
      <c r="D14" s="100"/>
      <c r="E14" s="150"/>
      <c r="G14" s="71"/>
      <c r="H14" s="69">
        <f>+'Revenue Assumptions'!G44</f>
        <v>0</v>
      </c>
      <c r="I14" s="109"/>
      <c r="J14" s="69">
        <f>+'Revenue Assumptions'!I44</f>
        <v>0</v>
      </c>
      <c r="K14" s="109"/>
      <c r="L14" s="69">
        <f>+'Revenue Assumptions'!K44</f>
        <v>0</v>
      </c>
      <c r="M14" s="109"/>
      <c r="N14" s="69">
        <f>+'Revenue Assumptions'!M44</f>
        <v>0</v>
      </c>
      <c r="O14" s="109"/>
      <c r="P14" s="69">
        <f>+'Revenue Assumptions'!O44</f>
        <v>0</v>
      </c>
      <c r="Q14" s="71"/>
      <c r="R14" s="106">
        <f t="shared" si="1"/>
        <v>0</v>
      </c>
      <c r="S14" s="108"/>
      <c r="T14" s="39" t="e">
        <f t="shared" si="0"/>
        <v>#DIV/0!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</row>
    <row r="15" spans="1:75" ht="12" customHeight="1">
      <c r="B15" s="150"/>
      <c r="C15" s="100" t="str">
        <f>+'Revenue Assumptions'!B46</f>
        <v>Customer 9</v>
      </c>
      <c r="D15" s="100"/>
      <c r="E15" s="150"/>
      <c r="G15" s="71"/>
      <c r="H15" s="69">
        <f>+'Revenue Assumptions'!G49</f>
        <v>0</v>
      </c>
      <c r="I15" s="109"/>
      <c r="J15" s="69">
        <f>+'Revenue Assumptions'!I49</f>
        <v>0</v>
      </c>
      <c r="K15" s="109"/>
      <c r="L15" s="69">
        <f>+'Revenue Assumptions'!K49</f>
        <v>0</v>
      </c>
      <c r="M15" s="109"/>
      <c r="N15" s="69">
        <f>+'Revenue Assumptions'!M49</f>
        <v>0</v>
      </c>
      <c r="O15" s="109"/>
      <c r="P15" s="69">
        <f>+'Revenue Assumptions'!O49</f>
        <v>0</v>
      </c>
      <c r="Q15" s="71"/>
      <c r="R15" s="106">
        <f t="shared" si="1"/>
        <v>0</v>
      </c>
      <c r="S15" s="108"/>
      <c r="T15" s="39" t="e">
        <f t="shared" si="0"/>
        <v>#DIV/0!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</row>
    <row r="16" spans="1:75" s="1" customFormat="1" ht="12" customHeight="1" thickBot="1">
      <c r="B16" s="1" t="s">
        <v>179</v>
      </c>
      <c r="G16" s="111"/>
      <c r="H16" s="112">
        <f>SUM(H7:H15)</f>
        <v>0</v>
      </c>
      <c r="I16" s="113"/>
      <c r="J16" s="112">
        <f>SUM(J7:J15)</f>
        <v>0</v>
      </c>
      <c r="K16" s="113"/>
      <c r="L16" s="112">
        <f>SUM(L7:L15)</f>
        <v>0</v>
      </c>
      <c r="M16" s="113"/>
      <c r="N16" s="112">
        <f>SUM(N7:N15)</f>
        <v>0</v>
      </c>
      <c r="O16" s="113"/>
      <c r="P16" s="112">
        <f>SUM(P7:P15)</f>
        <v>0</v>
      </c>
      <c r="Q16" s="111"/>
      <c r="R16" s="114">
        <f>SUM(R7:R15)</f>
        <v>0</v>
      </c>
      <c r="S16" s="116"/>
      <c r="T16" s="40" t="e">
        <f>+R16/R16</f>
        <v>#DIV/0!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</row>
    <row r="17" spans="1:75" ht="12" customHeight="1" thickTop="1">
      <c r="G17" s="71"/>
      <c r="H17" s="69"/>
      <c r="I17" s="109"/>
      <c r="J17" s="69"/>
      <c r="K17" s="109"/>
      <c r="L17" s="69"/>
      <c r="M17" s="109"/>
      <c r="N17" s="69"/>
      <c r="O17" s="109"/>
      <c r="P17" s="69"/>
      <c r="Q17" s="71"/>
      <c r="R17" s="117"/>
      <c r="S17" s="108"/>
      <c r="T17" s="12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</row>
    <row r="18" spans="1:75" s="7" customFormat="1" ht="12" customHeight="1">
      <c r="C18" s="7" t="s">
        <v>180</v>
      </c>
      <c r="G18" s="108"/>
      <c r="H18" s="118">
        <f>+H16</f>
        <v>0</v>
      </c>
      <c r="I18" s="118"/>
      <c r="J18" s="118">
        <f>+J16+H18</f>
        <v>0</v>
      </c>
      <c r="K18" s="110"/>
      <c r="L18" s="118">
        <f>+L16+J18</f>
        <v>0</v>
      </c>
      <c r="M18" s="110"/>
      <c r="N18" s="118">
        <f>+N16+L18</f>
        <v>0</v>
      </c>
      <c r="O18" s="110"/>
      <c r="P18" s="118">
        <f>+P16+N18</f>
        <v>0</v>
      </c>
      <c r="Q18" s="108"/>
      <c r="R18" s="118"/>
      <c r="S18" s="108"/>
      <c r="T18" s="122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</row>
    <row r="19" spans="1:75" ht="12" customHeight="1">
      <c r="G19" s="71"/>
      <c r="H19" s="69"/>
      <c r="I19" s="109"/>
      <c r="J19" s="69"/>
      <c r="K19" s="109"/>
      <c r="L19" s="69"/>
      <c r="M19" s="109"/>
      <c r="N19" s="69"/>
      <c r="O19" s="109"/>
      <c r="P19" s="69"/>
      <c r="Q19" s="71"/>
      <c r="R19" s="69"/>
      <c r="S19" s="71"/>
      <c r="T19" s="43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ht="18.75" customHeight="1">
      <c r="A20" s="37" t="s">
        <v>181</v>
      </c>
      <c r="G20" s="71"/>
      <c r="H20" s="69"/>
      <c r="I20" s="109"/>
      <c r="J20" s="69"/>
      <c r="K20" s="109"/>
      <c r="L20" s="69"/>
      <c r="M20" s="109"/>
      <c r="N20" s="69"/>
      <c r="O20" s="109"/>
      <c r="P20" s="69"/>
      <c r="Q20" s="71"/>
      <c r="R20" s="69"/>
      <c r="S20" s="71"/>
      <c r="T20" s="43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ht="6.75" customHeight="1">
      <c r="G21" s="71"/>
      <c r="H21" s="69"/>
      <c r="I21" s="109"/>
      <c r="J21" s="69"/>
      <c r="K21" s="109"/>
      <c r="L21" s="69"/>
      <c r="M21" s="109"/>
      <c r="N21" s="69"/>
      <c r="O21" s="109"/>
      <c r="P21" s="69"/>
      <c r="Q21" s="71"/>
      <c r="R21" s="69"/>
      <c r="S21" s="71"/>
      <c r="T21" s="43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s="1" customFormat="1">
      <c r="A22" s="57"/>
      <c r="B22" s="9"/>
      <c r="C22" s="10"/>
      <c r="D22" s="57"/>
      <c r="E22" s="57"/>
      <c r="F22" s="57"/>
      <c r="G22" s="57"/>
      <c r="H22" s="53" t="s">
        <v>1</v>
      </c>
      <c r="I22" s="53"/>
      <c r="J22" s="53" t="s">
        <v>2</v>
      </c>
      <c r="K22" s="53"/>
      <c r="L22" s="53" t="s">
        <v>3</v>
      </c>
      <c r="M22" s="53"/>
      <c r="N22" s="53" t="s">
        <v>4</v>
      </c>
      <c r="O22" s="53"/>
      <c r="P22" s="53" t="s">
        <v>5</v>
      </c>
      <c r="R22" s="219" t="s">
        <v>182</v>
      </c>
      <c r="S22" s="59"/>
      <c r="T22" s="43"/>
    </row>
    <row r="23" spans="1:75" ht="6" customHeight="1">
      <c r="B23" s="12"/>
      <c r="C23" s="13"/>
      <c r="H23" s="14"/>
      <c r="I23" s="14"/>
      <c r="J23" s="14"/>
      <c r="K23" s="14"/>
      <c r="L23" s="14"/>
      <c r="M23" s="14"/>
      <c r="N23" s="14"/>
      <c r="O23" s="14"/>
      <c r="P23" s="14"/>
      <c r="R23" s="38"/>
      <c r="S23" s="7"/>
      <c r="T23" s="43"/>
    </row>
    <row r="24" spans="1:75" ht="11.25" customHeight="1">
      <c r="B24" s="221"/>
      <c r="C24" s="100" t="str">
        <f>+C7</f>
        <v>Customer 1</v>
      </c>
      <c r="D24" s="100"/>
      <c r="E24" s="150"/>
      <c r="G24" s="71"/>
      <c r="H24" s="222" t="e">
        <f t="shared" ref="H24:H32" si="2">+H7/H$16</f>
        <v>#DIV/0!</v>
      </c>
      <c r="I24" s="71"/>
      <c r="J24" s="222" t="e">
        <f t="shared" ref="J24:J32" si="3">+J7/J$16</f>
        <v>#DIV/0!</v>
      </c>
      <c r="K24" s="71"/>
      <c r="L24" s="222" t="e">
        <f t="shared" ref="L24:L32" si="4">+L7/L$16</f>
        <v>#DIV/0!</v>
      </c>
      <c r="M24" s="71"/>
      <c r="N24" s="222" t="e">
        <f t="shared" ref="N24:N32" si="5">+N7/N$16</f>
        <v>#DIV/0!</v>
      </c>
      <c r="O24" s="71"/>
      <c r="P24" s="222" t="e">
        <f t="shared" ref="P24:P32" si="6">+P7/P$16</f>
        <v>#DIV/0!</v>
      </c>
      <c r="Q24" s="71"/>
      <c r="R24" s="223" t="e">
        <f>AVERAGE(H24:P24)</f>
        <v>#DIV/0!</v>
      </c>
      <c r="S24" s="108"/>
      <c r="T24" s="43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</row>
    <row r="25" spans="1:75">
      <c r="B25" s="150"/>
      <c r="C25" s="100" t="str">
        <f t="shared" ref="C25:C32" si="7">+C8</f>
        <v>Customer 2</v>
      </c>
      <c r="D25" s="100"/>
      <c r="E25" s="150"/>
      <c r="G25" s="71"/>
      <c r="H25" s="222" t="e">
        <f t="shared" si="2"/>
        <v>#DIV/0!</v>
      </c>
      <c r="I25" s="71"/>
      <c r="J25" s="222" t="e">
        <f t="shared" si="3"/>
        <v>#DIV/0!</v>
      </c>
      <c r="K25" s="71"/>
      <c r="L25" s="222" t="e">
        <f t="shared" si="4"/>
        <v>#DIV/0!</v>
      </c>
      <c r="M25" s="71"/>
      <c r="N25" s="222" t="e">
        <f t="shared" si="5"/>
        <v>#DIV/0!</v>
      </c>
      <c r="O25" s="71"/>
      <c r="P25" s="222" t="e">
        <f t="shared" si="6"/>
        <v>#DIV/0!</v>
      </c>
      <c r="Q25" s="71"/>
      <c r="R25" s="223" t="e">
        <f t="shared" ref="R25:R32" si="8">AVERAGE(H25:P25)</f>
        <v>#DIV/0!</v>
      </c>
      <c r="S25" s="71"/>
      <c r="T25" s="43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</row>
    <row r="26" spans="1:75" ht="12" customHeight="1">
      <c r="B26" s="150"/>
      <c r="C26" s="100" t="str">
        <f t="shared" si="7"/>
        <v>Customer 3</v>
      </c>
      <c r="D26" s="100"/>
      <c r="E26" s="150"/>
      <c r="G26" s="71"/>
      <c r="H26" s="222" t="e">
        <f t="shared" si="2"/>
        <v>#DIV/0!</v>
      </c>
      <c r="I26" s="109"/>
      <c r="J26" s="222" t="e">
        <f t="shared" si="3"/>
        <v>#DIV/0!</v>
      </c>
      <c r="K26" s="109"/>
      <c r="L26" s="222" t="e">
        <f t="shared" si="4"/>
        <v>#DIV/0!</v>
      </c>
      <c r="M26" s="109"/>
      <c r="N26" s="222" t="e">
        <f t="shared" si="5"/>
        <v>#DIV/0!</v>
      </c>
      <c r="O26" s="109"/>
      <c r="P26" s="222" t="e">
        <f t="shared" si="6"/>
        <v>#DIV/0!</v>
      </c>
      <c r="Q26" s="71"/>
      <c r="R26" s="223" t="e">
        <f t="shared" si="8"/>
        <v>#DIV/0!</v>
      </c>
      <c r="S26" s="108"/>
      <c r="T26" s="43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</row>
    <row r="27" spans="1:75" ht="12" customHeight="1">
      <c r="B27" s="150"/>
      <c r="C27" s="100" t="str">
        <f t="shared" si="7"/>
        <v>Customer 4</v>
      </c>
      <c r="D27" s="100"/>
      <c r="E27" s="150"/>
      <c r="G27" s="71"/>
      <c r="H27" s="222" t="e">
        <f t="shared" si="2"/>
        <v>#DIV/0!</v>
      </c>
      <c r="I27" s="109"/>
      <c r="J27" s="222" t="e">
        <f t="shared" si="3"/>
        <v>#DIV/0!</v>
      </c>
      <c r="K27" s="109"/>
      <c r="L27" s="222" t="e">
        <f t="shared" si="4"/>
        <v>#DIV/0!</v>
      </c>
      <c r="M27" s="109"/>
      <c r="N27" s="222" t="e">
        <f t="shared" si="5"/>
        <v>#DIV/0!</v>
      </c>
      <c r="O27" s="109"/>
      <c r="P27" s="222" t="e">
        <f t="shared" si="6"/>
        <v>#DIV/0!</v>
      </c>
      <c r="Q27" s="71"/>
      <c r="R27" s="223" t="e">
        <f t="shared" si="8"/>
        <v>#DIV/0!</v>
      </c>
      <c r="S27" s="108"/>
      <c r="T27" s="43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1:75" ht="12" customHeight="1">
      <c r="B28" s="150"/>
      <c r="C28" s="100" t="str">
        <f t="shared" si="7"/>
        <v>Customer 5</v>
      </c>
      <c r="D28" s="100"/>
      <c r="E28" s="150"/>
      <c r="G28" s="71"/>
      <c r="H28" s="222" t="e">
        <f t="shared" si="2"/>
        <v>#DIV/0!</v>
      </c>
      <c r="I28" s="109"/>
      <c r="J28" s="222" t="e">
        <f t="shared" si="3"/>
        <v>#DIV/0!</v>
      </c>
      <c r="K28" s="109"/>
      <c r="L28" s="222" t="e">
        <f t="shared" si="4"/>
        <v>#DIV/0!</v>
      </c>
      <c r="M28" s="109"/>
      <c r="N28" s="222" t="e">
        <f t="shared" si="5"/>
        <v>#DIV/0!</v>
      </c>
      <c r="O28" s="109"/>
      <c r="P28" s="222" t="e">
        <f t="shared" si="6"/>
        <v>#DIV/0!</v>
      </c>
      <c r="Q28" s="71"/>
      <c r="R28" s="223" t="e">
        <f t="shared" si="8"/>
        <v>#DIV/0!</v>
      </c>
      <c r="S28" s="108"/>
      <c r="T28" s="43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</row>
    <row r="29" spans="1:75" ht="12" customHeight="1">
      <c r="B29" s="150"/>
      <c r="C29" s="100" t="str">
        <f t="shared" si="7"/>
        <v>Customer 6</v>
      </c>
      <c r="D29" s="100"/>
      <c r="E29" s="150"/>
      <c r="G29" s="71"/>
      <c r="H29" s="222" t="e">
        <f t="shared" si="2"/>
        <v>#DIV/0!</v>
      </c>
      <c r="I29" s="109"/>
      <c r="J29" s="222" t="e">
        <f t="shared" si="3"/>
        <v>#DIV/0!</v>
      </c>
      <c r="K29" s="109"/>
      <c r="L29" s="222" t="e">
        <f t="shared" si="4"/>
        <v>#DIV/0!</v>
      </c>
      <c r="M29" s="109"/>
      <c r="N29" s="222" t="e">
        <f t="shared" si="5"/>
        <v>#DIV/0!</v>
      </c>
      <c r="O29" s="109"/>
      <c r="P29" s="222" t="e">
        <f t="shared" si="6"/>
        <v>#DIV/0!</v>
      </c>
      <c r="Q29" s="71"/>
      <c r="R29" s="223" t="e">
        <f t="shared" si="8"/>
        <v>#DIV/0!</v>
      </c>
      <c r="S29" s="108"/>
      <c r="T29" s="43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</row>
    <row r="30" spans="1:75" ht="12" customHeight="1">
      <c r="B30" s="150"/>
      <c r="C30" s="100" t="str">
        <f t="shared" si="7"/>
        <v>Customer 7</v>
      </c>
      <c r="D30" s="100"/>
      <c r="E30" s="150"/>
      <c r="G30" s="71"/>
      <c r="H30" s="222" t="e">
        <f t="shared" si="2"/>
        <v>#DIV/0!</v>
      </c>
      <c r="I30" s="109"/>
      <c r="J30" s="222" t="e">
        <f t="shared" si="3"/>
        <v>#DIV/0!</v>
      </c>
      <c r="K30" s="109"/>
      <c r="L30" s="222" t="e">
        <f t="shared" si="4"/>
        <v>#DIV/0!</v>
      </c>
      <c r="M30" s="109"/>
      <c r="N30" s="222" t="e">
        <f t="shared" si="5"/>
        <v>#DIV/0!</v>
      </c>
      <c r="O30" s="109"/>
      <c r="P30" s="222" t="e">
        <f t="shared" si="6"/>
        <v>#DIV/0!</v>
      </c>
      <c r="Q30" s="71"/>
      <c r="R30" s="223" t="e">
        <f t="shared" si="8"/>
        <v>#DIV/0!</v>
      </c>
      <c r="S30" s="108"/>
      <c r="T30" s="43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</row>
    <row r="31" spans="1:75" ht="12" customHeight="1">
      <c r="B31" s="150"/>
      <c r="C31" s="100" t="str">
        <f t="shared" si="7"/>
        <v>Customer 8</v>
      </c>
      <c r="D31" s="100"/>
      <c r="E31" s="150"/>
      <c r="G31" s="71"/>
      <c r="H31" s="222" t="e">
        <f t="shared" si="2"/>
        <v>#DIV/0!</v>
      </c>
      <c r="I31" s="109"/>
      <c r="J31" s="222" t="e">
        <f t="shared" si="3"/>
        <v>#DIV/0!</v>
      </c>
      <c r="K31" s="109"/>
      <c r="L31" s="222" t="e">
        <f t="shared" si="4"/>
        <v>#DIV/0!</v>
      </c>
      <c r="M31" s="109"/>
      <c r="N31" s="222" t="e">
        <f t="shared" si="5"/>
        <v>#DIV/0!</v>
      </c>
      <c r="O31" s="109"/>
      <c r="P31" s="222" t="e">
        <f t="shared" si="6"/>
        <v>#DIV/0!</v>
      </c>
      <c r="Q31" s="71"/>
      <c r="R31" s="223" t="e">
        <f t="shared" si="8"/>
        <v>#DIV/0!</v>
      </c>
      <c r="S31" s="108"/>
      <c r="T31" s="43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</row>
    <row r="32" spans="1:75" ht="12" customHeight="1">
      <c r="B32" s="150"/>
      <c r="C32" s="100" t="str">
        <f t="shared" si="7"/>
        <v>Customer 9</v>
      </c>
      <c r="D32" s="100"/>
      <c r="E32" s="150"/>
      <c r="G32" s="71"/>
      <c r="H32" s="222" t="e">
        <f t="shared" si="2"/>
        <v>#DIV/0!</v>
      </c>
      <c r="I32" s="109"/>
      <c r="J32" s="222" t="e">
        <f t="shared" si="3"/>
        <v>#DIV/0!</v>
      </c>
      <c r="K32" s="109"/>
      <c r="L32" s="222" t="e">
        <f t="shared" si="4"/>
        <v>#DIV/0!</v>
      </c>
      <c r="M32" s="109"/>
      <c r="N32" s="222" t="e">
        <f t="shared" si="5"/>
        <v>#DIV/0!</v>
      </c>
      <c r="O32" s="109"/>
      <c r="P32" s="222" t="e">
        <f t="shared" si="6"/>
        <v>#DIV/0!</v>
      </c>
      <c r="Q32" s="71"/>
      <c r="R32" s="223" t="e">
        <f t="shared" si="8"/>
        <v>#DIV/0!</v>
      </c>
      <c r="S32" s="108"/>
      <c r="T32" s="4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</row>
    <row r="33" spans="1:75" s="1" customFormat="1" ht="12" customHeight="1" thickBot="1">
      <c r="B33" s="1" t="s">
        <v>179</v>
      </c>
      <c r="G33" s="111"/>
      <c r="H33" s="224" t="e">
        <f>SUM(H24:H32)</f>
        <v>#DIV/0!</v>
      </c>
      <c r="I33" s="113"/>
      <c r="J33" s="224" t="e">
        <f>SUM(J24:J32)</f>
        <v>#DIV/0!</v>
      </c>
      <c r="K33" s="113"/>
      <c r="L33" s="224" t="e">
        <f>SUM(L24:L32)</f>
        <v>#DIV/0!</v>
      </c>
      <c r="M33" s="113"/>
      <c r="N33" s="224" t="e">
        <f>SUM(N24:N32)</f>
        <v>#DIV/0!</v>
      </c>
      <c r="O33" s="113"/>
      <c r="P33" s="224" t="e">
        <f>SUM(P24:P32)</f>
        <v>#DIV/0!</v>
      </c>
      <c r="Q33" s="111"/>
      <c r="R33" s="225" t="e">
        <f>SUM(R24:R32)</f>
        <v>#DIV/0!</v>
      </c>
      <c r="S33" s="116"/>
      <c r="T33" s="43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</row>
    <row r="34" spans="1:75" ht="12" customHeight="1" thickTop="1">
      <c r="G34" s="71"/>
      <c r="H34" s="69"/>
      <c r="I34" s="109"/>
      <c r="J34" s="69"/>
      <c r="K34" s="109"/>
      <c r="L34" s="69"/>
      <c r="M34" s="109"/>
      <c r="N34" s="69"/>
      <c r="O34" s="109"/>
      <c r="P34" s="69"/>
      <c r="Q34" s="71"/>
      <c r="R34" s="117"/>
      <c r="S34" s="108"/>
      <c r="T34" s="43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</row>
    <row r="35" spans="1:75">
      <c r="H35" s="15"/>
      <c r="I35" s="15"/>
      <c r="J35" s="15"/>
      <c r="K35" s="15"/>
      <c r="L35" s="15"/>
      <c r="M35" s="15"/>
      <c r="N35" s="15"/>
      <c r="O35" s="15"/>
      <c r="P35" s="15"/>
      <c r="R35" s="15"/>
      <c r="T35" s="24"/>
    </row>
    <row r="36" spans="1:75" ht="15">
      <c r="A36" s="37" t="s">
        <v>183</v>
      </c>
      <c r="R36" s="19"/>
    </row>
    <row r="37" spans="1:75">
      <c r="B37" s="9"/>
      <c r="C37" s="10"/>
      <c r="D37" s="6"/>
      <c r="E37" s="6"/>
      <c r="F37" s="6"/>
      <c r="G37" s="6"/>
      <c r="H37" s="11"/>
      <c r="I37" s="11"/>
      <c r="J37" s="11"/>
      <c r="K37" s="11"/>
      <c r="L37" s="11"/>
      <c r="M37" s="11"/>
      <c r="N37" s="11"/>
      <c r="O37" s="11"/>
      <c r="P37" s="11"/>
      <c r="R37" s="220" t="s">
        <v>184</v>
      </c>
    </row>
    <row r="38" spans="1:75">
      <c r="B38" s="12"/>
      <c r="C38" s="13"/>
      <c r="H38" s="14"/>
      <c r="I38" s="14"/>
      <c r="J38" s="14"/>
      <c r="K38" s="14"/>
      <c r="L38" s="14"/>
      <c r="M38" s="14"/>
      <c r="N38" s="14"/>
      <c r="O38" s="14"/>
      <c r="P38" s="14"/>
      <c r="R38" s="120"/>
    </row>
    <row r="39" spans="1:75">
      <c r="B39" s="12"/>
      <c r="C39" s="2" t="str">
        <f t="shared" ref="C39:C47" si="9">+C7</f>
        <v>Customer 1</v>
      </c>
      <c r="H39" s="34">
        <v>0</v>
      </c>
      <c r="I39" s="18"/>
      <c r="J39" s="34" t="e">
        <f>+(J7-H7)/H7</f>
        <v>#DIV/0!</v>
      </c>
      <c r="K39" s="15"/>
      <c r="L39" s="34" t="e">
        <f>+(L7-J7)/J7</f>
        <v>#DIV/0!</v>
      </c>
      <c r="M39" s="15"/>
      <c r="N39" s="34" t="e">
        <f>+(N7-L7)/L7</f>
        <v>#DIV/0!</v>
      </c>
      <c r="O39" s="18"/>
      <c r="P39" s="34" t="e">
        <f>+(P7-N7)/N7</f>
        <v>#DIV/0!</v>
      </c>
      <c r="R39" s="39" t="e">
        <f>AVERAGE(H39:P39)</f>
        <v>#DIV/0!</v>
      </c>
    </row>
    <row r="40" spans="1:75">
      <c r="B40" s="12"/>
      <c r="C40" s="2" t="str">
        <f t="shared" si="9"/>
        <v>Customer 2</v>
      </c>
      <c r="H40" s="34">
        <v>0</v>
      </c>
      <c r="I40" s="18"/>
      <c r="J40" s="34" t="e">
        <f t="shared" ref="J40:J47" si="10">+(J8-H8)/H8</f>
        <v>#DIV/0!</v>
      </c>
      <c r="K40" s="15"/>
      <c r="L40" s="34" t="e">
        <f t="shared" ref="L40:L47" si="11">+(L8-J8)/J8</f>
        <v>#DIV/0!</v>
      </c>
      <c r="M40" s="15"/>
      <c r="N40" s="34" t="e">
        <f t="shared" ref="N40:N47" si="12">+(N8-L8)/L8</f>
        <v>#DIV/0!</v>
      </c>
      <c r="O40" s="18"/>
      <c r="P40" s="34" t="e">
        <f t="shared" ref="P40:P47" si="13">+(P8-N8)/N8</f>
        <v>#DIV/0!</v>
      </c>
      <c r="R40" s="39" t="e">
        <f t="shared" ref="R40:R47" si="14">AVERAGE(H40:P40)</f>
        <v>#DIV/0!</v>
      </c>
    </row>
    <row r="41" spans="1:75">
      <c r="B41" s="12"/>
      <c r="C41" s="2" t="str">
        <f t="shared" si="9"/>
        <v>Customer 3</v>
      </c>
      <c r="H41" s="34">
        <v>0</v>
      </c>
      <c r="I41" s="18"/>
      <c r="J41" s="34" t="e">
        <f t="shared" si="10"/>
        <v>#DIV/0!</v>
      </c>
      <c r="K41" s="15"/>
      <c r="L41" s="34" t="e">
        <f t="shared" si="11"/>
        <v>#DIV/0!</v>
      </c>
      <c r="M41" s="15"/>
      <c r="N41" s="34" t="e">
        <f t="shared" si="12"/>
        <v>#DIV/0!</v>
      </c>
      <c r="O41" s="18"/>
      <c r="P41" s="34" t="e">
        <f t="shared" si="13"/>
        <v>#DIV/0!</v>
      </c>
      <c r="R41" s="39" t="e">
        <f t="shared" si="14"/>
        <v>#DIV/0!</v>
      </c>
    </row>
    <row r="42" spans="1:75">
      <c r="C42" s="2" t="str">
        <f t="shared" si="9"/>
        <v>Customer 4</v>
      </c>
      <c r="H42" s="101">
        <v>0</v>
      </c>
      <c r="I42" s="18"/>
      <c r="J42" s="34" t="e">
        <f t="shared" si="10"/>
        <v>#DIV/0!</v>
      </c>
      <c r="K42" s="15"/>
      <c r="L42" s="34" t="e">
        <f t="shared" si="11"/>
        <v>#DIV/0!</v>
      </c>
      <c r="M42" s="15"/>
      <c r="N42" s="34" t="e">
        <f t="shared" si="12"/>
        <v>#DIV/0!</v>
      </c>
      <c r="O42" s="18"/>
      <c r="P42" s="34" t="e">
        <f t="shared" si="13"/>
        <v>#DIV/0!</v>
      </c>
      <c r="R42" s="39" t="e">
        <f t="shared" si="14"/>
        <v>#DIV/0!</v>
      </c>
    </row>
    <row r="43" spans="1:75">
      <c r="C43" s="2" t="str">
        <f t="shared" si="9"/>
        <v>Customer 5</v>
      </c>
      <c r="H43" s="34">
        <v>0</v>
      </c>
      <c r="I43" s="18"/>
      <c r="J43" s="34" t="e">
        <f t="shared" si="10"/>
        <v>#DIV/0!</v>
      </c>
      <c r="K43" s="15"/>
      <c r="L43" s="34" t="e">
        <f t="shared" si="11"/>
        <v>#DIV/0!</v>
      </c>
      <c r="M43" s="15"/>
      <c r="N43" s="34" t="e">
        <f t="shared" si="12"/>
        <v>#DIV/0!</v>
      </c>
      <c r="O43" s="18"/>
      <c r="P43" s="34" t="e">
        <f t="shared" si="13"/>
        <v>#DIV/0!</v>
      </c>
      <c r="R43" s="39" t="e">
        <f t="shared" si="14"/>
        <v>#DIV/0!</v>
      </c>
    </row>
    <row r="44" spans="1:75">
      <c r="C44" s="2" t="str">
        <f t="shared" si="9"/>
        <v>Customer 6</v>
      </c>
      <c r="H44" s="34">
        <v>0</v>
      </c>
      <c r="I44" s="18"/>
      <c r="J44" s="34" t="e">
        <f t="shared" si="10"/>
        <v>#DIV/0!</v>
      </c>
      <c r="K44" s="15"/>
      <c r="L44" s="34" t="e">
        <f t="shared" si="11"/>
        <v>#DIV/0!</v>
      </c>
      <c r="M44" s="15"/>
      <c r="N44" s="34" t="e">
        <f t="shared" si="12"/>
        <v>#DIV/0!</v>
      </c>
      <c r="O44" s="18"/>
      <c r="P44" s="34" t="e">
        <f t="shared" si="13"/>
        <v>#DIV/0!</v>
      </c>
      <c r="R44" s="39" t="e">
        <f t="shared" si="14"/>
        <v>#DIV/0!</v>
      </c>
    </row>
    <row r="45" spans="1:75">
      <c r="C45" s="2" t="str">
        <f t="shared" si="9"/>
        <v>Customer 7</v>
      </c>
      <c r="H45" s="34">
        <v>0</v>
      </c>
      <c r="I45" s="18"/>
      <c r="J45" s="34" t="e">
        <f t="shared" si="10"/>
        <v>#DIV/0!</v>
      </c>
      <c r="K45" s="15"/>
      <c r="L45" s="34" t="e">
        <f t="shared" si="11"/>
        <v>#DIV/0!</v>
      </c>
      <c r="M45" s="15"/>
      <c r="N45" s="34" t="e">
        <f t="shared" si="12"/>
        <v>#DIV/0!</v>
      </c>
      <c r="O45" s="18"/>
      <c r="P45" s="34" t="e">
        <f t="shared" si="13"/>
        <v>#DIV/0!</v>
      </c>
      <c r="R45" s="39" t="e">
        <f t="shared" si="14"/>
        <v>#DIV/0!</v>
      </c>
    </row>
    <row r="46" spans="1:75">
      <c r="C46" s="2" t="str">
        <f t="shared" si="9"/>
        <v>Customer 8</v>
      </c>
      <c r="H46" s="34">
        <v>0</v>
      </c>
      <c r="I46" s="18"/>
      <c r="J46" s="34" t="e">
        <f t="shared" si="10"/>
        <v>#DIV/0!</v>
      </c>
      <c r="K46" s="15"/>
      <c r="L46" s="34" t="e">
        <f t="shared" si="11"/>
        <v>#DIV/0!</v>
      </c>
      <c r="M46" s="15"/>
      <c r="N46" s="34" t="e">
        <f t="shared" si="12"/>
        <v>#DIV/0!</v>
      </c>
      <c r="O46" s="18"/>
      <c r="P46" s="34" t="e">
        <f t="shared" si="13"/>
        <v>#DIV/0!</v>
      </c>
      <c r="R46" s="39" t="e">
        <f t="shared" si="14"/>
        <v>#DIV/0!</v>
      </c>
    </row>
    <row r="47" spans="1:75">
      <c r="C47" s="2" t="str">
        <f t="shared" si="9"/>
        <v>Customer 9</v>
      </c>
      <c r="H47" s="34">
        <v>0</v>
      </c>
      <c r="I47" s="18"/>
      <c r="J47" s="34" t="e">
        <f t="shared" si="10"/>
        <v>#DIV/0!</v>
      </c>
      <c r="K47" s="15"/>
      <c r="L47" s="34" t="e">
        <f t="shared" si="11"/>
        <v>#DIV/0!</v>
      </c>
      <c r="M47" s="15"/>
      <c r="N47" s="34" t="e">
        <f t="shared" si="12"/>
        <v>#DIV/0!</v>
      </c>
      <c r="O47" s="18"/>
      <c r="P47" s="34" t="e">
        <f t="shared" si="13"/>
        <v>#DIV/0!</v>
      </c>
      <c r="R47" s="39" t="e">
        <f t="shared" si="14"/>
        <v>#DIV/0!</v>
      </c>
    </row>
    <row r="48" spans="1:75">
      <c r="H48" s="34"/>
      <c r="I48" s="18"/>
      <c r="J48" s="34"/>
      <c r="K48" s="15"/>
      <c r="L48" s="34"/>
      <c r="M48" s="15"/>
      <c r="N48" s="34"/>
      <c r="O48" s="18"/>
      <c r="P48" s="34"/>
      <c r="R48" s="39"/>
    </row>
    <row r="49" spans="1:18" ht="12" thickBot="1">
      <c r="A49" s="1"/>
      <c r="B49" s="1" t="s">
        <v>185</v>
      </c>
      <c r="C49" s="1"/>
      <c r="D49" s="1"/>
      <c r="E49" s="1"/>
      <c r="F49" s="1"/>
      <c r="G49" s="1"/>
      <c r="H49" s="126">
        <v>0</v>
      </c>
      <c r="I49" s="30"/>
      <c r="J49" s="126" t="e">
        <f>+(J16-H16)/H16</f>
        <v>#DIV/0!</v>
      </c>
      <c r="K49" s="30"/>
      <c r="L49" s="126" t="e">
        <f>+(L16-J16)/J16</f>
        <v>#DIV/0!</v>
      </c>
      <c r="M49" s="30"/>
      <c r="N49" s="126" t="e">
        <f>+(N16-L16)/L16</f>
        <v>#DIV/0!</v>
      </c>
      <c r="O49" s="30"/>
      <c r="P49" s="126" t="e">
        <f>+(P16-N16)/N16</f>
        <v>#DIV/0!</v>
      </c>
      <c r="Q49" s="1"/>
      <c r="R49" s="40" t="e">
        <f>AVERAGE(H49:P49)</f>
        <v>#DIV/0!</v>
      </c>
    </row>
    <row r="50" spans="1:18" ht="12" thickTop="1">
      <c r="H50" s="15"/>
      <c r="I50" s="18"/>
      <c r="J50" s="15"/>
      <c r="K50" s="18"/>
      <c r="L50" s="15"/>
      <c r="M50" s="18"/>
      <c r="N50" s="15"/>
      <c r="O50" s="18"/>
      <c r="P50" s="15"/>
      <c r="R50" s="121"/>
    </row>
    <row r="51" spans="1:18">
      <c r="H51" s="19"/>
      <c r="I51" s="19"/>
      <c r="J51" s="19"/>
      <c r="K51" s="19"/>
      <c r="L51" s="19"/>
      <c r="M51" s="19"/>
      <c r="N51" s="19"/>
      <c r="O51" s="19"/>
      <c r="P51" s="19"/>
      <c r="R51" s="19"/>
    </row>
    <row r="52" spans="1:18">
      <c r="H52" s="19"/>
      <c r="I52" s="19"/>
      <c r="J52" s="19"/>
      <c r="K52" s="19"/>
      <c r="L52" s="19"/>
      <c r="M52" s="19"/>
      <c r="N52" s="19"/>
      <c r="O52" s="19"/>
      <c r="P52" s="19"/>
      <c r="R52" s="19"/>
    </row>
    <row r="53" spans="1:18">
      <c r="H53" s="19"/>
      <c r="I53" s="19"/>
      <c r="J53" s="19"/>
      <c r="K53" s="19"/>
      <c r="L53" s="19"/>
      <c r="M53" s="19"/>
      <c r="N53" s="19"/>
      <c r="O53" s="19"/>
      <c r="P53" s="19"/>
      <c r="R53" s="19"/>
    </row>
    <row r="54" spans="1:18">
      <c r="H54" s="19"/>
      <c r="I54" s="19"/>
      <c r="J54" s="19"/>
      <c r="K54" s="19"/>
      <c r="L54" s="19"/>
      <c r="M54" s="19"/>
      <c r="N54" s="19"/>
      <c r="O54" s="19"/>
      <c r="P54" s="19"/>
      <c r="R54" s="19"/>
    </row>
    <row r="55" spans="1:18">
      <c r="H55" s="19"/>
      <c r="I55" s="19"/>
      <c r="J55" s="19"/>
      <c r="K55" s="19"/>
      <c r="L55" s="19"/>
      <c r="M55" s="19"/>
      <c r="N55" s="19"/>
      <c r="O55" s="19"/>
      <c r="P55" s="19"/>
      <c r="R55" s="19"/>
    </row>
    <row r="56" spans="1:18">
      <c r="H56" s="19"/>
      <c r="I56" s="19"/>
      <c r="J56" s="19"/>
      <c r="K56" s="19"/>
      <c r="L56" s="19"/>
      <c r="M56" s="19"/>
      <c r="N56" s="19"/>
      <c r="O56" s="19"/>
      <c r="P56" s="19"/>
      <c r="R56" s="19"/>
    </row>
    <row r="57" spans="1:18">
      <c r="H57" s="19"/>
      <c r="I57" s="19"/>
      <c r="J57" s="19"/>
      <c r="K57" s="19"/>
      <c r="L57" s="19"/>
      <c r="M57" s="19"/>
      <c r="N57" s="19"/>
      <c r="O57" s="19"/>
      <c r="P57" s="19"/>
      <c r="R57" s="19"/>
    </row>
    <row r="58" spans="1:18">
      <c r="H58" s="19"/>
      <c r="I58" s="19"/>
      <c r="J58" s="19"/>
      <c r="K58" s="19"/>
      <c r="L58" s="19"/>
      <c r="M58" s="19"/>
      <c r="N58" s="19"/>
      <c r="O58" s="19"/>
      <c r="P58" s="19"/>
      <c r="R58" s="19"/>
    </row>
    <row r="59" spans="1:18">
      <c r="H59" s="19"/>
      <c r="I59" s="19"/>
      <c r="J59" s="19"/>
      <c r="K59" s="19"/>
      <c r="L59" s="19"/>
      <c r="M59" s="19"/>
      <c r="N59" s="19"/>
      <c r="O59" s="19"/>
      <c r="P59" s="19"/>
      <c r="R59" s="19"/>
    </row>
    <row r="60" spans="1:18">
      <c r="H60" s="19"/>
      <c r="I60" s="19"/>
      <c r="J60" s="19"/>
      <c r="K60" s="19"/>
      <c r="L60" s="19"/>
      <c r="M60" s="19"/>
      <c r="N60" s="19"/>
      <c r="O60" s="19"/>
      <c r="P60" s="19"/>
      <c r="R60" s="19"/>
    </row>
    <row r="61" spans="1:18">
      <c r="H61" s="19"/>
      <c r="I61" s="19"/>
      <c r="J61" s="19"/>
      <c r="K61" s="19"/>
      <c r="L61" s="19"/>
      <c r="M61" s="19"/>
      <c r="N61" s="19"/>
      <c r="O61" s="19"/>
      <c r="P61" s="19"/>
      <c r="R61" s="19"/>
    </row>
    <row r="62" spans="1:18">
      <c r="H62" s="19"/>
      <c r="I62" s="19"/>
      <c r="J62" s="19"/>
      <c r="K62" s="19"/>
      <c r="L62" s="19"/>
      <c r="M62" s="19"/>
      <c r="N62" s="19"/>
      <c r="O62" s="19"/>
      <c r="P62" s="19"/>
      <c r="R62" s="19"/>
    </row>
    <row r="63" spans="1:18">
      <c r="H63" s="19"/>
      <c r="I63" s="19"/>
      <c r="J63" s="19"/>
      <c r="K63" s="19"/>
      <c r="L63" s="19"/>
      <c r="M63" s="19"/>
      <c r="N63" s="19"/>
      <c r="O63" s="19"/>
      <c r="P63" s="19"/>
      <c r="R63" s="19"/>
    </row>
    <row r="64" spans="1:18">
      <c r="H64" s="19"/>
      <c r="I64" s="19"/>
      <c r="J64" s="19"/>
      <c r="K64" s="19"/>
      <c r="L64" s="19"/>
      <c r="M64" s="19"/>
      <c r="N64" s="19"/>
      <c r="O64" s="19"/>
      <c r="P64" s="19"/>
      <c r="R64" s="19"/>
    </row>
    <row r="65" spans="8:18">
      <c r="H65" s="19"/>
      <c r="I65" s="19"/>
      <c r="J65" s="19"/>
      <c r="K65" s="19"/>
      <c r="L65" s="19"/>
      <c r="M65" s="19"/>
      <c r="N65" s="19"/>
      <c r="O65" s="19"/>
      <c r="P65" s="19"/>
      <c r="R65" s="19"/>
    </row>
    <row r="66" spans="8:18">
      <c r="H66" s="19"/>
      <c r="I66" s="19"/>
      <c r="J66" s="19"/>
      <c r="K66" s="19"/>
      <c r="L66" s="19"/>
      <c r="M66" s="19"/>
      <c r="N66" s="19"/>
      <c r="O66" s="19"/>
      <c r="P66" s="19"/>
      <c r="R66" s="19"/>
    </row>
    <row r="67" spans="8:18">
      <c r="H67" s="19"/>
      <c r="I67" s="19"/>
      <c r="J67" s="19"/>
      <c r="K67" s="19"/>
      <c r="L67" s="19"/>
      <c r="M67" s="19"/>
      <c r="N67" s="19"/>
      <c r="O67" s="19"/>
      <c r="P67" s="19"/>
      <c r="R67" s="19"/>
    </row>
    <row r="68" spans="8:18">
      <c r="H68" s="19"/>
      <c r="I68" s="19"/>
      <c r="J68" s="19"/>
      <c r="K68" s="19"/>
      <c r="L68" s="19"/>
      <c r="M68" s="19"/>
      <c r="N68" s="19"/>
      <c r="O68" s="19"/>
      <c r="P68" s="19"/>
      <c r="R68" s="19"/>
    </row>
    <row r="69" spans="8:18">
      <c r="H69" s="19"/>
      <c r="I69" s="19"/>
      <c r="J69" s="19"/>
      <c r="K69" s="19"/>
      <c r="L69" s="19"/>
      <c r="M69" s="19"/>
      <c r="N69" s="19"/>
      <c r="O69" s="19"/>
      <c r="P69" s="19"/>
      <c r="R69" s="19"/>
    </row>
    <row r="70" spans="8:18">
      <c r="H70" s="19"/>
      <c r="I70" s="19"/>
      <c r="J70" s="19"/>
      <c r="K70" s="19"/>
      <c r="L70" s="19"/>
      <c r="M70" s="19"/>
      <c r="N70" s="19"/>
      <c r="O70" s="19"/>
      <c r="P70" s="19"/>
      <c r="R70" s="19"/>
    </row>
    <row r="71" spans="8:18">
      <c r="H71" s="19"/>
      <c r="I71" s="19"/>
      <c r="J71" s="19"/>
      <c r="K71" s="19"/>
      <c r="L71" s="19"/>
      <c r="M71" s="19"/>
      <c r="N71" s="19"/>
      <c r="O71" s="19"/>
      <c r="P71" s="19"/>
      <c r="R71" s="19"/>
    </row>
    <row r="72" spans="8:18">
      <c r="H72" s="19"/>
      <c r="I72" s="19"/>
      <c r="J72" s="19"/>
      <c r="K72" s="19"/>
      <c r="L72" s="19"/>
      <c r="M72" s="19"/>
      <c r="N72" s="19"/>
      <c r="O72" s="19"/>
      <c r="P72" s="19"/>
      <c r="R72" s="19"/>
    </row>
    <row r="73" spans="8:18">
      <c r="H73" s="19"/>
      <c r="I73" s="19"/>
      <c r="J73" s="19"/>
      <c r="K73" s="19"/>
      <c r="L73" s="19"/>
      <c r="M73" s="19"/>
      <c r="N73" s="19"/>
      <c r="O73" s="19"/>
      <c r="P73" s="19"/>
      <c r="R73" s="19"/>
    </row>
    <row r="74" spans="8:18">
      <c r="H74" s="19"/>
      <c r="I74" s="19"/>
      <c r="J74" s="19"/>
      <c r="K74" s="19"/>
      <c r="L74" s="19"/>
      <c r="M74" s="19"/>
      <c r="N74" s="19"/>
      <c r="O74" s="19"/>
      <c r="P74" s="19"/>
      <c r="R74" s="19"/>
    </row>
    <row r="75" spans="8:18">
      <c r="H75" s="19"/>
      <c r="I75" s="19"/>
      <c r="J75" s="19"/>
      <c r="K75" s="19"/>
      <c r="L75" s="19"/>
      <c r="M75" s="19"/>
      <c r="N75" s="19"/>
      <c r="O75" s="19"/>
      <c r="P75" s="19"/>
      <c r="R75" s="19"/>
    </row>
    <row r="76" spans="8:18">
      <c r="H76" s="19"/>
      <c r="I76" s="19"/>
      <c r="J76" s="19"/>
      <c r="K76" s="19"/>
      <c r="L76" s="19"/>
      <c r="M76" s="19"/>
      <c r="N76" s="19"/>
      <c r="O76" s="19"/>
      <c r="P76" s="19"/>
      <c r="R76" s="19"/>
    </row>
    <row r="77" spans="8:18">
      <c r="H77" s="19"/>
      <c r="I77" s="19"/>
      <c r="J77" s="19"/>
      <c r="K77" s="19"/>
      <c r="L77" s="19"/>
      <c r="M77" s="19"/>
      <c r="N77" s="19"/>
      <c r="O77" s="19"/>
      <c r="P77" s="19"/>
      <c r="R77" s="19"/>
    </row>
    <row r="78" spans="8:18">
      <c r="H78" s="19"/>
      <c r="I78" s="19"/>
      <c r="J78" s="19"/>
      <c r="K78" s="19"/>
      <c r="L78" s="19"/>
      <c r="M78" s="19"/>
      <c r="N78" s="19"/>
      <c r="O78" s="19"/>
      <c r="P78" s="19"/>
      <c r="R78" s="19"/>
    </row>
    <row r="79" spans="8:18">
      <c r="H79" s="19"/>
      <c r="I79" s="19"/>
      <c r="J79" s="19"/>
      <c r="K79" s="19"/>
      <c r="L79" s="19"/>
      <c r="M79" s="19"/>
      <c r="N79" s="19"/>
      <c r="O79" s="19"/>
      <c r="P79" s="19"/>
      <c r="R79" s="19"/>
    </row>
    <row r="80" spans="8:18">
      <c r="H80" s="19"/>
      <c r="I80" s="19"/>
      <c r="J80" s="19"/>
      <c r="K80" s="19"/>
      <c r="L80" s="19"/>
      <c r="M80" s="19"/>
      <c r="N80" s="19"/>
      <c r="O80" s="19"/>
      <c r="P80" s="19"/>
      <c r="R80" s="19"/>
    </row>
    <row r="81" spans="8:18">
      <c r="H81" s="19"/>
      <c r="I81" s="19"/>
      <c r="J81" s="19"/>
      <c r="K81" s="19"/>
      <c r="L81" s="19"/>
      <c r="M81" s="19"/>
      <c r="N81" s="19"/>
      <c r="O81" s="19"/>
      <c r="P81" s="19"/>
      <c r="R81" s="19"/>
    </row>
    <row r="82" spans="8:18">
      <c r="H82" s="19"/>
      <c r="I82" s="19"/>
      <c r="J82" s="19"/>
      <c r="K82" s="19"/>
      <c r="L82" s="19"/>
      <c r="M82" s="19"/>
      <c r="N82" s="19"/>
      <c r="O82" s="19"/>
      <c r="P82" s="19"/>
      <c r="R82" s="19"/>
    </row>
    <row r="83" spans="8:18">
      <c r="H83" s="19"/>
      <c r="I83" s="19"/>
      <c r="J83" s="19"/>
      <c r="K83" s="19"/>
      <c r="L83" s="19"/>
      <c r="M83" s="19"/>
      <c r="N83" s="19"/>
      <c r="O83" s="19"/>
      <c r="P83" s="19"/>
      <c r="R83" s="19"/>
    </row>
    <row r="84" spans="8:18">
      <c r="H84" s="19"/>
      <c r="I84" s="19"/>
      <c r="J84" s="19"/>
      <c r="K84" s="19"/>
      <c r="L84" s="19"/>
      <c r="M84" s="19"/>
      <c r="N84" s="19"/>
      <c r="O84" s="19"/>
      <c r="P84" s="19"/>
      <c r="R84" s="19"/>
    </row>
    <row r="85" spans="8:18">
      <c r="H85" s="19"/>
      <c r="I85" s="19"/>
      <c r="J85" s="19"/>
      <c r="K85" s="19"/>
      <c r="L85" s="19"/>
      <c r="M85" s="19"/>
      <c r="N85" s="19"/>
      <c r="O85" s="19"/>
      <c r="P85" s="19"/>
      <c r="R85" s="19"/>
    </row>
    <row r="86" spans="8:18">
      <c r="H86" s="19"/>
      <c r="I86" s="19"/>
      <c r="J86" s="19"/>
      <c r="K86" s="19"/>
      <c r="L86" s="19"/>
      <c r="M86" s="19"/>
      <c r="N86" s="19"/>
      <c r="O86" s="19"/>
      <c r="P86" s="19"/>
      <c r="R86" s="19"/>
    </row>
    <row r="87" spans="8:18">
      <c r="H87" s="19"/>
      <c r="I87" s="19"/>
      <c r="J87" s="19"/>
      <c r="K87" s="19"/>
      <c r="L87" s="19"/>
      <c r="M87" s="19"/>
      <c r="N87" s="19"/>
      <c r="O87" s="19"/>
      <c r="P87" s="19"/>
      <c r="R87" s="19"/>
    </row>
    <row r="88" spans="8:18">
      <c r="H88" s="19"/>
      <c r="I88" s="19"/>
      <c r="J88" s="19"/>
      <c r="K88" s="19"/>
      <c r="L88" s="19"/>
      <c r="M88" s="19"/>
      <c r="N88" s="19"/>
      <c r="O88" s="19"/>
      <c r="P88" s="19"/>
      <c r="R88" s="19"/>
    </row>
    <row r="89" spans="8:18">
      <c r="H89" s="19"/>
      <c r="I89" s="19"/>
      <c r="J89" s="19"/>
      <c r="K89" s="19"/>
      <c r="L89" s="19"/>
      <c r="M89" s="19"/>
      <c r="N89" s="19"/>
      <c r="O89" s="19"/>
      <c r="P89" s="19"/>
      <c r="R89" s="19"/>
    </row>
    <row r="90" spans="8:18">
      <c r="H90" s="19"/>
      <c r="I90" s="19"/>
      <c r="J90" s="19"/>
      <c r="K90" s="19"/>
      <c r="L90" s="19"/>
      <c r="M90" s="19"/>
      <c r="N90" s="19"/>
      <c r="O90" s="19"/>
      <c r="P90" s="19"/>
      <c r="R90" s="19"/>
    </row>
    <row r="91" spans="8:18">
      <c r="H91" s="19"/>
      <c r="I91" s="19"/>
      <c r="J91" s="19"/>
      <c r="K91" s="19"/>
      <c r="L91" s="19"/>
      <c r="M91" s="19"/>
      <c r="N91" s="19"/>
      <c r="O91" s="19"/>
      <c r="P91" s="19"/>
      <c r="R91" s="19"/>
    </row>
    <row r="92" spans="8:18">
      <c r="H92" s="19"/>
      <c r="I92" s="19"/>
      <c r="J92" s="19"/>
      <c r="K92" s="19"/>
      <c r="L92" s="19"/>
      <c r="M92" s="19"/>
      <c r="N92" s="19"/>
      <c r="O92" s="19"/>
      <c r="P92" s="19"/>
      <c r="R92" s="19"/>
    </row>
    <row r="93" spans="8:18">
      <c r="H93" s="19"/>
      <c r="I93" s="19"/>
      <c r="J93" s="19"/>
      <c r="K93" s="19"/>
      <c r="L93" s="19"/>
      <c r="M93" s="19"/>
      <c r="N93" s="19"/>
      <c r="O93" s="19"/>
      <c r="P93" s="19"/>
      <c r="R93" s="19"/>
    </row>
    <row r="94" spans="8:18">
      <c r="H94" s="19"/>
      <c r="I94" s="19"/>
      <c r="J94" s="19"/>
      <c r="K94" s="19"/>
      <c r="L94" s="19"/>
      <c r="M94" s="19"/>
      <c r="N94" s="19"/>
      <c r="O94" s="19"/>
      <c r="P94" s="19"/>
      <c r="R94" s="19"/>
    </row>
    <row r="95" spans="8:18">
      <c r="H95" s="19"/>
      <c r="I95" s="19"/>
      <c r="J95" s="19"/>
      <c r="K95" s="19"/>
      <c r="L95" s="19"/>
      <c r="M95" s="19"/>
      <c r="N95" s="19"/>
      <c r="O95" s="19"/>
      <c r="P95" s="19"/>
      <c r="R95" s="19"/>
    </row>
    <row r="96" spans="8:18">
      <c r="H96" s="19"/>
      <c r="I96" s="19"/>
      <c r="J96" s="19"/>
      <c r="K96" s="19"/>
      <c r="L96" s="19"/>
      <c r="M96" s="19"/>
      <c r="N96" s="19"/>
      <c r="O96" s="19"/>
      <c r="P96" s="19"/>
      <c r="R96" s="19"/>
    </row>
    <row r="97" spans="8:18">
      <c r="H97" s="19"/>
      <c r="I97" s="19"/>
      <c r="J97" s="19"/>
      <c r="K97" s="19"/>
      <c r="L97" s="19"/>
      <c r="M97" s="19"/>
      <c r="N97" s="19"/>
      <c r="O97" s="19"/>
      <c r="P97" s="19"/>
      <c r="R97" s="19"/>
    </row>
    <row r="98" spans="8:18">
      <c r="H98" s="19"/>
      <c r="I98" s="19"/>
      <c r="J98" s="19"/>
      <c r="K98" s="19"/>
      <c r="L98" s="19"/>
      <c r="M98" s="19"/>
      <c r="N98" s="19"/>
      <c r="O98" s="19"/>
      <c r="P98" s="19"/>
      <c r="R98" s="19"/>
    </row>
    <row r="99" spans="8:18">
      <c r="H99" s="19"/>
      <c r="I99" s="19"/>
      <c r="J99" s="19"/>
      <c r="K99" s="19"/>
      <c r="L99" s="19"/>
      <c r="M99" s="19"/>
      <c r="N99" s="19"/>
      <c r="O99" s="19"/>
      <c r="P99" s="19"/>
      <c r="R99" s="19"/>
    </row>
    <row r="100" spans="8:18">
      <c r="H100" s="19"/>
      <c r="I100" s="19"/>
      <c r="J100" s="19"/>
      <c r="K100" s="19"/>
      <c r="L100" s="19"/>
      <c r="M100" s="19"/>
      <c r="N100" s="19"/>
      <c r="O100" s="19"/>
      <c r="P100" s="19"/>
      <c r="R100" s="19"/>
    </row>
    <row r="101" spans="8:18">
      <c r="H101" s="19"/>
      <c r="I101" s="19"/>
      <c r="J101" s="19"/>
      <c r="K101" s="19"/>
      <c r="L101" s="19"/>
      <c r="M101" s="19"/>
      <c r="N101" s="19"/>
      <c r="O101" s="19"/>
      <c r="P101" s="19"/>
      <c r="R101" s="19"/>
    </row>
    <row r="102" spans="8:18">
      <c r="H102" s="19"/>
      <c r="I102" s="19"/>
      <c r="J102" s="19"/>
      <c r="K102" s="19"/>
      <c r="L102" s="19"/>
      <c r="M102" s="19"/>
      <c r="N102" s="19"/>
      <c r="O102" s="19"/>
      <c r="P102" s="19"/>
      <c r="R102" s="19"/>
    </row>
    <row r="103" spans="8:18">
      <c r="H103" s="19"/>
      <c r="I103" s="19"/>
      <c r="J103" s="19"/>
      <c r="K103" s="19"/>
      <c r="L103" s="19"/>
      <c r="M103" s="19"/>
      <c r="N103" s="19"/>
      <c r="O103" s="19"/>
      <c r="P103" s="19"/>
      <c r="R103" s="19"/>
    </row>
    <row r="104" spans="8:18">
      <c r="H104" s="19"/>
      <c r="I104" s="19"/>
      <c r="J104" s="19"/>
      <c r="K104" s="19"/>
      <c r="L104" s="19"/>
      <c r="M104" s="19"/>
      <c r="N104" s="19"/>
      <c r="O104" s="19"/>
      <c r="P104" s="19"/>
      <c r="R104" s="19"/>
    </row>
    <row r="105" spans="8:18">
      <c r="H105" s="19"/>
      <c r="I105" s="19"/>
      <c r="J105" s="19"/>
      <c r="K105" s="19"/>
      <c r="L105" s="19"/>
      <c r="M105" s="19"/>
      <c r="N105" s="19"/>
      <c r="O105" s="19"/>
      <c r="P105" s="19"/>
      <c r="R105" s="19"/>
    </row>
    <row r="106" spans="8:18">
      <c r="H106" s="19"/>
      <c r="I106" s="19"/>
      <c r="J106" s="19"/>
      <c r="K106" s="19"/>
      <c r="L106" s="19"/>
      <c r="M106" s="19"/>
      <c r="N106" s="19"/>
      <c r="O106" s="19"/>
      <c r="P106" s="19"/>
      <c r="R106" s="19"/>
    </row>
    <row r="107" spans="8:18">
      <c r="H107" s="19"/>
      <c r="I107" s="19"/>
      <c r="J107" s="19"/>
      <c r="K107" s="19"/>
      <c r="L107" s="19"/>
      <c r="M107" s="19"/>
      <c r="N107" s="19"/>
      <c r="O107" s="19"/>
      <c r="P107" s="19"/>
      <c r="R107" s="19"/>
    </row>
    <row r="108" spans="8:18">
      <c r="H108" s="19"/>
      <c r="I108" s="19"/>
      <c r="J108" s="19"/>
      <c r="K108" s="19"/>
      <c r="L108" s="19"/>
      <c r="M108" s="19"/>
      <c r="N108" s="19"/>
      <c r="O108" s="19"/>
      <c r="P108" s="19"/>
      <c r="R108" s="19"/>
    </row>
    <row r="109" spans="8:18">
      <c r="H109" s="19"/>
      <c r="I109" s="19"/>
      <c r="J109" s="19"/>
      <c r="K109" s="19"/>
      <c r="L109" s="19"/>
      <c r="M109" s="19"/>
      <c r="N109" s="19"/>
      <c r="O109" s="19"/>
      <c r="P109" s="19"/>
      <c r="R109" s="19"/>
    </row>
    <row r="110" spans="8:18">
      <c r="H110" s="19"/>
      <c r="I110" s="19"/>
      <c r="J110" s="19"/>
      <c r="K110" s="19"/>
      <c r="L110" s="19"/>
      <c r="M110" s="19"/>
      <c r="N110" s="19"/>
      <c r="O110" s="19"/>
      <c r="P110" s="19"/>
      <c r="R110" s="19"/>
    </row>
    <row r="111" spans="8:18">
      <c r="H111" s="19"/>
      <c r="I111" s="19"/>
      <c r="J111" s="19"/>
      <c r="K111" s="19"/>
      <c r="L111" s="19"/>
      <c r="M111" s="19"/>
      <c r="N111" s="19"/>
      <c r="O111" s="19"/>
      <c r="P111" s="19"/>
      <c r="R111" s="19"/>
    </row>
    <row r="112" spans="8:18">
      <c r="H112" s="19"/>
      <c r="I112" s="19"/>
      <c r="J112" s="19"/>
      <c r="K112" s="19"/>
      <c r="L112" s="19"/>
      <c r="M112" s="19"/>
      <c r="N112" s="19"/>
      <c r="O112" s="19"/>
      <c r="P112" s="19"/>
      <c r="R112" s="19"/>
    </row>
    <row r="113" spans="8:18">
      <c r="H113" s="19"/>
      <c r="I113" s="19"/>
      <c r="J113" s="19"/>
      <c r="K113" s="19"/>
      <c r="L113" s="19"/>
      <c r="M113" s="19"/>
      <c r="N113" s="19"/>
      <c r="O113" s="19"/>
      <c r="P113" s="19"/>
      <c r="R113" s="19"/>
    </row>
    <row r="114" spans="8:18">
      <c r="H114" s="19"/>
      <c r="I114" s="19"/>
      <c r="J114" s="19"/>
      <c r="K114" s="19"/>
      <c r="L114" s="19"/>
      <c r="M114" s="19"/>
      <c r="N114" s="19"/>
      <c r="O114" s="19"/>
      <c r="P114" s="19"/>
      <c r="R114" s="19"/>
    </row>
    <row r="115" spans="8:18">
      <c r="H115" s="19"/>
      <c r="I115" s="19"/>
      <c r="J115" s="19"/>
      <c r="K115" s="19"/>
      <c r="L115" s="19"/>
      <c r="M115" s="19"/>
      <c r="N115" s="19"/>
      <c r="O115" s="19"/>
      <c r="P115" s="19"/>
      <c r="R115" s="19"/>
    </row>
    <row r="116" spans="8:18">
      <c r="H116" s="19"/>
      <c r="I116" s="19"/>
      <c r="J116" s="19"/>
      <c r="K116" s="19"/>
      <c r="L116" s="19"/>
      <c r="M116" s="19"/>
      <c r="N116" s="19"/>
      <c r="O116" s="19"/>
      <c r="P116" s="19"/>
      <c r="R116" s="19"/>
    </row>
    <row r="117" spans="8:18">
      <c r="H117" s="19"/>
      <c r="I117" s="19"/>
      <c r="J117" s="19"/>
      <c r="K117" s="19"/>
      <c r="L117" s="19"/>
      <c r="M117" s="19"/>
      <c r="N117" s="19"/>
      <c r="O117" s="19"/>
      <c r="P117" s="19"/>
      <c r="R117" s="19"/>
    </row>
    <row r="118" spans="8:18">
      <c r="H118" s="19"/>
      <c r="I118" s="19"/>
      <c r="J118" s="19"/>
      <c r="K118" s="19"/>
      <c r="L118" s="19"/>
      <c r="M118" s="19"/>
      <c r="N118" s="19"/>
      <c r="O118" s="19"/>
      <c r="P118" s="19"/>
      <c r="R118" s="19"/>
    </row>
    <row r="119" spans="8:18">
      <c r="H119" s="19"/>
      <c r="I119" s="19"/>
      <c r="J119" s="19"/>
      <c r="K119" s="19"/>
      <c r="L119" s="19"/>
      <c r="M119" s="19"/>
      <c r="N119" s="19"/>
      <c r="O119" s="19"/>
      <c r="P119" s="19"/>
      <c r="R119" s="19"/>
    </row>
    <row r="120" spans="8:18">
      <c r="H120" s="19"/>
      <c r="I120" s="19"/>
      <c r="J120" s="19"/>
      <c r="K120" s="19"/>
      <c r="L120" s="19"/>
      <c r="M120" s="19"/>
      <c r="N120" s="19"/>
      <c r="O120" s="19"/>
      <c r="P120" s="19"/>
      <c r="R120" s="19"/>
    </row>
    <row r="121" spans="8:18">
      <c r="H121" s="19"/>
      <c r="I121" s="19"/>
      <c r="J121" s="19"/>
      <c r="K121" s="19"/>
      <c r="L121" s="19"/>
      <c r="M121" s="19"/>
      <c r="N121" s="19"/>
      <c r="O121" s="19"/>
      <c r="P121" s="19"/>
      <c r="R121" s="19"/>
    </row>
    <row r="122" spans="8:18">
      <c r="H122" s="19"/>
      <c r="I122" s="19"/>
      <c r="J122" s="19"/>
      <c r="K122" s="19"/>
      <c r="L122" s="19"/>
      <c r="M122" s="19"/>
      <c r="N122" s="19"/>
      <c r="O122" s="19"/>
      <c r="P122" s="19"/>
      <c r="R122" s="19"/>
    </row>
    <row r="123" spans="8:18">
      <c r="H123" s="19"/>
      <c r="I123" s="19"/>
      <c r="J123" s="19"/>
      <c r="K123" s="19"/>
      <c r="L123" s="19"/>
      <c r="M123" s="19"/>
      <c r="N123" s="19"/>
      <c r="O123" s="19"/>
      <c r="P123" s="19"/>
      <c r="R123" s="19"/>
    </row>
    <row r="124" spans="8:18">
      <c r="H124" s="19"/>
      <c r="I124" s="19"/>
      <c r="J124" s="19"/>
      <c r="K124" s="19"/>
      <c r="L124" s="19"/>
      <c r="M124" s="19"/>
      <c r="N124" s="19"/>
      <c r="O124" s="19"/>
      <c r="P124" s="19"/>
      <c r="R124" s="19"/>
    </row>
    <row r="125" spans="8:18">
      <c r="H125" s="19"/>
      <c r="I125" s="19"/>
      <c r="J125" s="19"/>
      <c r="K125" s="19"/>
      <c r="L125" s="19"/>
      <c r="M125" s="19"/>
      <c r="N125" s="19"/>
      <c r="O125" s="19"/>
      <c r="P125" s="19"/>
      <c r="R125" s="19"/>
    </row>
    <row r="126" spans="8:18">
      <c r="H126" s="19"/>
      <c r="I126" s="19"/>
      <c r="J126" s="19"/>
      <c r="K126" s="19"/>
      <c r="L126" s="19"/>
      <c r="M126" s="19"/>
      <c r="N126" s="19"/>
      <c r="O126" s="19"/>
      <c r="P126" s="19"/>
      <c r="R126" s="19"/>
    </row>
    <row r="127" spans="8:18">
      <c r="H127" s="19"/>
      <c r="I127" s="19"/>
      <c r="J127" s="19"/>
      <c r="K127" s="19"/>
      <c r="L127" s="19"/>
      <c r="M127" s="19"/>
      <c r="N127" s="19"/>
      <c r="O127" s="19"/>
      <c r="P127" s="19"/>
      <c r="R127" s="19"/>
    </row>
    <row r="128" spans="8:18">
      <c r="H128" s="19"/>
      <c r="I128" s="19"/>
      <c r="J128" s="19"/>
      <c r="K128" s="19"/>
      <c r="L128" s="19"/>
      <c r="M128" s="19"/>
      <c r="N128" s="19"/>
      <c r="O128" s="19"/>
      <c r="P128" s="19"/>
      <c r="R128" s="19"/>
    </row>
    <row r="129" spans="8:18">
      <c r="H129" s="19"/>
      <c r="I129" s="19"/>
      <c r="J129" s="19"/>
      <c r="K129" s="19"/>
      <c r="L129" s="19"/>
      <c r="M129" s="19"/>
      <c r="N129" s="19"/>
      <c r="O129" s="19"/>
      <c r="P129" s="19"/>
      <c r="R129" s="19"/>
    </row>
    <row r="130" spans="8:18">
      <c r="H130" s="19"/>
      <c r="I130" s="19"/>
      <c r="J130" s="19"/>
      <c r="K130" s="19"/>
      <c r="L130" s="19"/>
      <c r="M130" s="19"/>
      <c r="N130" s="19"/>
      <c r="O130" s="19"/>
      <c r="P130" s="19"/>
      <c r="R130" s="19"/>
    </row>
    <row r="131" spans="8:18">
      <c r="H131" s="19"/>
      <c r="I131" s="19"/>
      <c r="J131" s="19"/>
      <c r="K131" s="19"/>
      <c r="L131" s="19"/>
      <c r="M131" s="19"/>
      <c r="N131" s="19"/>
      <c r="O131" s="19"/>
      <c r="P131" s="19"/>
      <c r="R131" s="19"/>
    </row>
    <row r="132" spans="8:18">
      <c r="H132" s="19"/>
      <c r="I132" s="19"/>
      <c r="J132" s="19"/>
      <c r="K132" s="19"/>
      <c r="L132" s="19"/>
      <c r="M132" s="19"/>
      <c r="N132" s="19"/>
      <c r="O132" s="19"/>
      <c r="P132" s="19"/>
      <c r="R132" s="19"/>
    </row>
    <row r="133" spans="8:18">
      <c r="H133" s="19"/>
      <c r="I133" s="19"/>
      <c r="J133" s="19"/>
      <c r="K133" s="19"/>
      <c r="L133" s="19"/>
      <c r="M133" s="19"/>
      <c r="N133" s="19"/>
      <c r="O133" s="19"/>
      <c r="P133" s="19"/>
      <c r="R133" s="19"/>
    </row>
    <row r="134" spans="8:18">
      <c r="H134" s="19"/>
      <c r="I134" s="19"/>
      <c r="J134" s="19"/>
      <c r="K134" s="19"/>
      <c r="L134" s="19"/>
      <c r="M134" s="19"/>
      <c r="N134" s="19"/>
      <c r="O134" s="19"/>
      <c r="P134" s="19"/>
      <c r="R134" s="19"/>
    </row>
    <row r="135" spans="8:18">
      <c r="H135" s="19"/>
      <c r="I135" s="19"/>
      <c r="J135" s="19"/>
      <c r="K135" s="19"/>
      <c r="L135" s="19"/>
      <c r="M135" s="19"/>
      <c r="N135" s="19"/>
      <c r="O135" s="19"/>
      <c r="P135" s="19"/>
      <c r="R135" s="19"/>
    </row>
    <row r="136" spans="8:18">
      <c r="H136" s="19"/>
      <c r="I136" s="19"/>
      <c r="J136" s="19"/>
      <c r="K136" s="19"/>
      <c r="L136" s="19"/>
      <c r="M136" s="19"/>
      <c r="N136" s="19"/>
      <c r="O136" s="19"/>
      <c r="P136" s="19"/>
      <c r="R136" s="19"/>
    </row>
    <row r="137" spans="8:18">
      <c r="H137" s="19"/>
      <c r="I137" s="19"/>
      <c r="J137" s="19"/>
      <c r="K137" s="19"/>
      <c r="L137" s="19"/>
      <c r="M137" s="19"/>
      <c r="N137" s="19"/>
      <c r="O137" s="19"/>
      <c r="P137" s="19"/>
      <c r="R137" s="19"/>
    </row>
    <row r="138" spans="8:18">
      <c r="H138" s="19"/>
      <c r="I138" s="19"/>
      <c r="J138" s="19"/>
      <c r="K138" s="19"/>
      <c r="L138" s="19"/>
      <c r="M138" s="19"/>
      <c r="N138" s="19"/>
      <c r="O138" s="19"/>
      <c r="P138" s="19"/>
      <c r="R138" s="19"/>
    </row>
    <row r="139" spans="8:18">
      <c r="H139" s="19"/>
      <c r="I139" s="19"/>
      <c r="J139" s="19"/>
      <c r="K139" s="19"/>
      <c r="L139" s="19"/>
      <c r="M139" s="19"/>
      <c r="N139" s="19"/>
      <c r="O139" s="19"/>
      <c r="P139" s="19"/>
      <c r="R139" s="19"/>
    </row>
    <row r="140" spans="8:18">
      <c r="H140" s="19"/>
      <c r="I140" s="19"/>
      <c r="J140" s="19"/>
      <c r="K140" s="19"/>
      <c r="L140" s="19"/>
      <c r="M140" s="19"/>
      <c r="N140" s="19"/>
      <c r="O140" s="19"/>
      <c r="P140" s="19"/>
      <c r="R140" s="19"/>
    </row>
    <row r="141" spans="8:18">
      <c r="H141" s="19"/>
      <c r="I141" s="19"/>
      <c r="J141" s="19"/>
      <c r="K141" s="19"/>
      <c r="L141" s="19"/>
      <c r="M141" s="19"/>
      <c r="N141" s="19"/>
      <c r="O141" s="19"/>
      <c r="P141" s="19"/>
      <c r="R141" s="19"/>
    </row>
    <row r="142" spans="8:18">
      <c r="H142" s="19"/>
      <c r="I142" s="19"/>
      <c r="J142" s="19"/>
      <c r="K142" s="19"/>
      <c r="L142" s="19"/>
      <c r="M142" s="19"/>
      <c r="N142" s="19"/>
      <c r="O142" s="19"/>
      <c r="P142" s="19"/>
      <c r="R142" s="19"/>
    </row>
    <row r="143" spans="8:18">
      <c r="H143" s="19"/>
      <c r="I143" s="19"/>
      <c r="J143" s="19"/>
      <c r="K143" s="19"/>
      <c r="L143" s="19"/>
      <c r="M143" s="19"/>
      <c r="N143" s="19"/>
      <c r="O143" s="19"/>
      <c r="P143" s="19"/>
      <c r="R143" s="19"/>
    </row>
    <row r="144" spans="8:18">
      <c r="H144" s="19"/>
      <c r="I144" s="19"/>
      <c r="J144" s="19"/>
      <c r="K144" s="19"/>
      <c r="L144" s="19"/>
      <c r="M144" s="19"/>
      <c r="N144" s="19"/>
      <c r="O144" s="19"/>
      <c r="P144" s="19"/>
      <c r="R144" s="19"/>
    </row>
    <row r="145" spans="8:18">
      <c r="H145" s="19"/>
      <c r="I145" s="19"/>
      <c r="J145" s="19"/>
      <c r="K145" s="19"/>
      <c r="L145" s="19"/>
      <c r="M145" s="19"/>
      <c r="N145" s="19"/>
      <c r="O145" s="19"/>
      <c r="P145" s="19"/>
      <c r="R145" s="19"/>
    </row>
    <row r="146" spans="8:18">
      <c r="H146" s="19"/>
      <c r="I146" s="19"/>
      <c r="J146" s="19"/>
      <c r="K146" s="19"/>
      <c r="L146" s="19"/>
      <c r="M146" s="19"/>
      <c r="N146" s="19"/>
      <c r="O146" s="19"/>
      <c r="P146" s="19"/>
      <c r="R146" s="19"/>
    </row>
    <row r="147" spans="8:18">
      <c r="H147" s="19"/>
      <c r="I147" s="19"/>
      <c r="J147" s="19"/>
      <c r="K147" s="19"/>
      <c r="L147" s="19"/>
      <c r="M147" s="19"/>
      <c r="N147" s="19"/>
      <c r="O147" s="19"/>
      <c r="P147" s="19"/>
      <c r="R147" s="19"/>
    </row>
    <row r="148" spans="8:18">
      <c r="H148" s="19"/>
      <c r="I148" s="19"/>
      <c r="J148" s="19"/>
      <c r="K148" s="19"/>
      <c r="L148" s="19"/>
      <c r="M148" s="19"/>
      <c r="N148" s="19"/>
      <c r="O148" s="19"/>
      <c r="P148" s="19"/>
      <c r="R148" s="19"/>
    </row>
    <row r="149" spans="8:18">
      <c r="H149" s="19"/>
      <c r="I149" s="19"/>
      <c r="J149" s="19"/>
      <c r="K149" s="19"/>
      <c r="L149" s="19"/>
      <c r="M149" s="19"/>
      <c r="N149" s="19"/>
      <c r="O149" s="19"/>
      <c r="P149" s="19"/>
      <c r="R149" s="19"/>
    </row>
    <row r="150" spans="8:18">
      <c r="H150" s="19"/>
      <c r="I150" s="19"/>
      <c r="J150" s="19"/>
      <c r="K150" s="19"/>
      <c r="L150" s="19"/>
      <c r="M150" s="19"/>
      <c r="N150" s="19"/>
      <c r="O150" s="19"/>
      <c r="P150" s="19"/>
      <c r="R150" s="19"/>
    </row>
    <row r="151" spans="8:18">
      <c r="H151" s="19"/>
      <c r="I151" s="19"/>
      <c r="J151" s="19"/>
      <c r="K151" s="19"/>
      <c r="L151" s="19"/>
      <c r="M151" s="19"/>
      <c r="N151" s="19"/>
      <c r="O151" s="19"/>
      <c r="P151" s="19"/>
      <c r="R151" s="19"/>
    </row>
    <row r="152" spans="8:18">
      <c r="H152" s="19"/>
      <c r="I152" s="19"/>
      <c r="J152" s="19"/>
      <c r="K152" s="19"/>
      <c r="L152" s="19"/>
      <c r="M152" s="19"/>
      <c r="N152" s="19"/>
      <c r="O152" s="19"/>
      <c r="P152" s="19"/>
      <c r="R152" s="19"/>
    </row>
    <row r="153" spans="8:18">
      <c r="H153" s="19"/>
      <c r="I153" s="19"/>
      <c r="J153" s="19"/>
      <c r="K153" s="19"/>
      <c r="L153" s="19"/>
      <c r="M153" s="19"/>
      <c r="N153" s="19"/>
      <c r="O153" s="19"/>
      <c r="P153" s="19"/>
      <c r="R153" s="19"/>
    </row>
    <row r="154" spans="8:18">
      <c r="H154" s="19"/>
      <c r="I154" s="19"/>
      <c r="J154" s="19"/>
      <c r="K154" s="19"/>
      <c r="L154" s="19"/>
      <c r="M154" s="19"/>
      <c r="N154" s="19"/>
      <c r="O154" s="19"/>
      <c r="P154" s="19"/>
      <c r="R154" s="19"/>
    </row>
    <row r="155" spans="8:18">
      <c r="H155" s="19"/>
      <c r="I155" s="19"/>
      <c r="J155" s="19"/>
      <c r="K155" s="19"/>
      <c r="L155" s="19"/>
      <c r="M155" s="19"/>
      <c r="N155" s="19"/>
      <c r="O155" s="19"/>
      <c r="P155" s="19"/>
      <c r="R155" s="19"/>
    </row>
    <row r="156" spans="8:18">
      <c r="H156" s="19"/>
      <c r="I156" s="19"/>
      <c r="J156" s="19"/>
      <c r="K156" s="19"/>
      <c r="L156" s="19"/>
      <c r="M156" s="19"/>
      <c r="N156" s="19"/>
      <c r="O156" s="19"/>
      <c r="P156" s="19"/>
      <c r="R156" s="19"/>
    </row>
    <row r="157" spans="8:18">
      <c r="H157" s="19"/>
      <c r="I157" s="19"/>
      <c r="J157" s="19"/>
      <c r="K157" s="19"/>
      <c r="L157" s="19"/>
      <c r="M157" s="19"/>
      <c r="N157" s="19"/>
      <c r="O157" s="19"/>
      <c r="P157" s="19"/>
      <c r="R157" s="19"/>
    </row>
    <row r="158" spans="8:18">
      <c r="H158" s="19"/>
      <c r="I158" s="19"/>
      <c r="J158" s="19"/>
      <c r="K158" s="19"/>
      <c r="L158" s="19"/>
      <c r="M158" s="19"/>
      <c r="N158" s="19"/>
      <c r="O158" s="19"/>
      <c r="P158" s="19"/>
      <c r="R158" s="19"/>
    </row>
    <row r="159" spans="8:18">
      <c r="H159" s="19"/>
      <c r="I159" s="19"/>
      <c r="J159" s="19"/>
      <c r="K159" s="19"/>
      <c r="L159" s="19"/>
      <c r="M159" s="19"/>
      <c r="N159" s="19"/>
      <c r="O159" s="19"/>
      <c r="P159" s="19"/>
      <c r="R159" s="19"/>
    </row>
    <row r="160" spans="8:18">
      <c r="H160" s="19"/>
      <c r="I160" s="19"/>
      <c r="J160" s="19"/>
      <c r="K160" s="19"/>
      <c r="L160" s="19"/>
      <c r="M160" s="19"/>
      <c r="N160" s="19"/>
      <c r="O160" s="19"/>
      <c r="P160" s="19"/>
      <c r="R160" s="19"/>
    </row>
  </sheetData>
  <phoneticPr fontId="13" type="noConversion"/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7"/>
  <sheetViews>
    <sheetView workbookViewId="0">
      <pane xSplit="4" ySplit="6" topLeftCell="E7" activePane="bottomRight" state="frozen"/>
      <selection activeCell="R45" sqref="R45"/>
      <selection pane="topRight" activeCell="R45" sqref="R45"/>
      <selection pane="bottomLeft" activeCell="R45" sqref="R45"/>
      <selection pane="bottomRight" activeCell="L99" sqref="L99"/>
    </sheetView>
  </sheetViews>
  <sheetFormatPr defaultRowHeight="11.25"/>
  <cols>
    <col min="1" max="1" width="5.28515625" style="2" customWidth="1"/>
    <col min="2" max="3" width="3.7109375" style="2" customWidth="1"/>
    <col min="4" max="4" width="24.7109375" style="2" customWidth="1"/>
    <col min="5" max="5" width="2.7109375" style="2" customWidth="1"/>
    <col min="6" max="6" width="2.7109375" style="35" customWidth="1"/>
    <col min="7" max="7" width="12.7109375" style="22" customWidth="1"/>
    <col min="8" max="8" width="2.7109375" style="21" customWidth="1"/>
    <col min="9" max="9" width="12.7109375" style="23" customWidth="1"/>
    <col min="10" max="10" width="2.7109375" style="23" customWidth="1"/>
    <col min="11" max="11" width="12.7109375" style="23" customWidth="1"/>
    <col min="12" max="12" width="2.7109375" style="23" customWidth="1"/>
    <col min="13" max="13" width="12.7109375" style="23" customWidth="1"/>
    <col min="14" max="14" width="2.7109375" style="23" customWidth="1"/>
    <col min="15" max="15" width="12.7109375" style="23" customWidth="1"/>
    <col min="16" max="16" width="2.7109375" style="2" customWidth="1"/>
    <col min="17" max="16384" width="9.140625" style="2"/>
  </cols>
  <sheetData>
    <row r="1" spans="1:15" ht="20.25">
      <c r="A1" s="36" t="str">
        <f>+'Summary Revenue'!A1</f>
        <v>Incubatee SA</v>
      </c>
    </row>
    <row r="3" spans="1:15" ht="15">
      <c r="A3" s="37" t="s">
        <v>63</v>
      </c>
    </row>
    <row r="4" spans="1:15">
      <c r="A4" s="7"/>
    </row>
    <row r="5" spans="1:15">
      <c r="A5" s="9"/>
      <c r="B5" s="9"/>
      <c r="C5" s="6"/>
      <c r="D5" s="6"/>
      <c r="E5" s="6"/>
      <c r="F5" s="103"/>
      <c r="G5" s="53" t="s">
        <v>1</v>
      </c>
      <c r="H5" s="20"/>
      <c r="I5" s="56" t="s">
        <v>2</v>
      </c>
      <c r="J5" s="56"/>
      <c r="K5" s="56" t="s">
        <v>3</v>
      </c>
      <c r="L5" s="56"/>
      <c r="M5" s="56" t="s">
        <v>4</v>
      </c>
      <c r="N5" s="56"/>
      <c r="O5" s="56" t="s">
        <v>5</v>
      </c>
    </row>
    <row r="6" spans="1:15" ht="5.25" customHeight="1">
      <c r="B6" s="13"/>
    </row>
    <row r="7" spans="1:15" ht="11.25" customHeight="1">
      <c r="B7" s="226" t="s">
        <v>186</v>
      </c>
    </row>
    <row r="8" spans="1:15" ht="11.25" customHeight="1">
      <c r="B8" s="13"/>
      <c r="C8" s="100" t="str">
        <f>+'Summary Revenue'!C7</f>
        <v>Customer 1</v>
      </c>
      <c r="G8" s="256">
        <v>0</v>
      </c>
      <c r="H8" s="227"/>
      <c r="I8" s="228">
        <f>+G8*(1-'P&amp;L'!$C$77)</f>
        <v>0</v>
      </c>
      <c r="J8" s="229"/>
      <c r="K8" s="228">
        <f>+I8*(1-'P&amp;L'!$C$77)</f>
        <v>0</v>
      </c>
      <c r="L8" s="229"/>
      <c r="M8" s="228">
        <f>+K8*(1-'P&amp;L'!$C$77)</f>
        <v>0</v>
      </c>
      <c r="N8" s="229"/>
      <c r="O8" s="228">
        <f>+M8*(1-'P&amp;L'!$C$77)</f>
        <v>0</v>
      </c>
    </row>
    <row r="9" spans="1:15" ht="11.25" customHeight="1">
      <c r="B9" s="13"/>
      <c r="C9" s="100" t="str">
        <f>+'Summary Revenue'!C8</f>
        <v>Customer 2</v>
      </c>
      <c r="G9" s="256">
        <v>0</v>
      </c>
      <c r="H9" s="227"/>
      <c r="I9" s="228">
        <f>+G9*(1-'P&amp;L'!$C$77)</f>
        <v>0</v>
      </c>
      <c r="J9" s="229"/>
      <c r="K9" s="228">
        <f>+I9*(1-'P&amp;L'!$C$77)</f>
        <v>0</v>
      </c>
      <c r="L9" s="229"/>
      <c r="M9" s="228">
        <f>+K9*(1-'P&amp;L'!$C$77)</f>
        <v>0</v>
      </c>
      <c r="N9" s="229"/>
      <c r="O9" s="228">
        <f>+M9*(1-'P&amp;L'!$C$77)</f>
        <v>0</v>
      </c>
    </row>
    <row r="10" spans="1:15" ht="11.25" customHeight="1">
      <c r="B10" s="13"/>
      <c r="C10" s="100" t="str">
        <f>+'Summary Revenue'!C9</f>
        <v>Customer 3</v>
      </c>
      <c r="G10" s="256">
        <v>0</v>
      </c>
      <c r="H10" s="227"/>
      <c r="I10" s="228">
        <f>+G10*(1-'P&amp;L'!$C$77)</f>
        <v>0</v>
      </c>
      <c r="J10" s="229"/>
      <c r="K10" s="228">
        <f>+I10*(1-'P&amp;L'!$C$77)</f>
        <v>0</v>
      </c>
      <c r="L10" s="229"/>
      <c r="M10" s="228">
        <f>+K10*(1-'P&amp;L'!$C$77)</f>
        <v>0</v>
      </c>
      <c r="N10" s="229"/>
      <c r="O10" s="228">
        <f>+M10*(1-'P&amp;L'!$C$77)</f>
        <v>0</v>
      </c>
    </row>
    <row r="11" spans="1:15" ht="11.25" customHeight="1">
      <c r="B11" s="13"/>
      <c r="C11" s="100" t="str">
        <f>+'Summary Revenue'!C10</f>
        <v>Customer 4</v>
      </c>
      <c r="G11" s="256">
        <v>0</v>
      </c>
      <c r="H11" s="227"/>
      <c r="I11" s="228">
        <f>+G11*(1-'P&amp;L'!$C$77)</f>
        <v>0</v>
      </c>
      <c r="J11" s="229"/>
      <c r="K11" s="228">
        <f>+I11*(1-'P&amp;L'!$C$77)</f>
        <v>0</v>
      </c>
      <c r="L11" s="229"/>
      <c r="M11" s="228">
        <f>+K11*(1-'P&amp;L'!$C$77)</f>
        <v>0</v>
      </c>
      <c r="N11" s="229"/>
      <c r="O11" s="228">
        <f>+M11*(1-'P&amp;L'!$C$77)</f>
        <v>0</v>
      </c>
    </row>
    <row r="12" spans="1:15" ht="11.25" customHeight="1">
      <c r="B12" s="13"/>
      <c r="C12" s="100" t="str">
        <f>+'Summary Revenue'!C11</f>
        <v>Customer 5</v>
      </c>
      <c r="G12" s="256">
        <v>0</v>
      </c>
      <c r="H12" s="227"/>
      <c r="I12" s="228">
        <f>+G12*(1-'P&amp;L'!$C$77)</f>
        <v>0</v>
      </c>
      <c r="J12" s="229"/>
      <c r="K12" s="228">
        <f>+I12*(1-'P&amp;L'!$C$77)</f>
        <v>0</v>
      </c>
      <c r="L12" s="229"/>
      <c r="M12" s="228">
        <f>+K12*(1-'P&amp;L'!$C$77)</f>
        <v>0</v>
      </c>
      <c r="N12" s="229"/>
      <c r="O12" s="228">
        <f>+M12*(1-'P&amp;L'!$C$77)</f>
        <v>0</v>
      </c>
    </row>
    <row r="13" spans="1:15" ht="11.25" customHeight="1">
      <c r="B13" s="13"/>
      <c r="C13" s="100" t="str">
        <f>+'Summary Revenue'!C12</f>
        <v>Customer 6</v>
      </c>
      <c r="G13" s="256">
        <v>0</v>
      </c>
      <c r="H13" s="227"/>
      <c r="I13" s="228">
        <f>+G13*(1-'P&amp;L'!$C$77)</f>
        <v>0</v>
      </c>
      <c r="J13" s="229"/>
      <c r="K13" s="228">
        <f>+I13*(1-'P&amp;L'!$C$77)</f>
        <v>0</v>
      </c>
      <c r="L13" s="229"/>
      <c r="M13" s="228">
        <f>+K13*(1-'P&amp;L'!$C$77)</f>
        <v>0</v>
      </c>
      <c r="N13" s="229"/>
      <c r="O13" s="228">
        <f>+M13*(1-'P&amp;L'!$C$77)</f>
        <v>0</v>
      </c>
    </row>
    <row r="14" spans="1:15" ht="11.25" customHeight="1">
      <c r="B14" s="13"/>
      <c r="C14" s="100" t="str">
        <f>+'Summary Revenue'!C13</f>
        <v>Customer 7</v>
      </c>
      <c r="G14" s="256">
        <v>0</v>
      </c>
      <c r="H14" s="227"/>
      <c r="I14" s="228">
        <f>+G14*(1-'P&amp;L'!$C$77)</f>
        <v>0</v>
      </c>
      <c r="J14" s="229"/>
      <c r="K14" s="228">
        <f>+I14*(1-'P&amp;L'!$C$77)</f>
        <v>0</v>
      </c>
      <c r="L14" s="229"/>
      <c r="M14" s="228">
        <f>+K14*(1-'P&amp;L'!$C$77)</f>
        <v>0</v>
      </c>
      <c r="N14" s="229"/>
      <c r="O14" s="228">
        <f>+M14*(1-'P&amp;L'!$C$77)</f>
        <v>0</v>
      </c>
    </row>
    <row r="15" spans="1:15" ht="11.25" customHeight="1">
      <c r="B15" s="13"/>
      <c r="C15" s="100" t="str">
        <f>+'Summary Revenue'!C14</f>
        <v>Customer 8</v>
      </c>
      <c r="G15" s="256">
        <v>0</v>
      </c>
      <c r="H15" s="227"/>
      <c r="I15" s="228">
        <f>+G15*(1-'P&amp;L'!$C$77)</f>
        <v>0</v>
      </c>
      <c r="J15" s="229"/>
      <c r="K15" s="228">
        <f>+I15*(1-'P&amp;L'!$C$77)</f>
        <v>0</v>
      </c>
      <c r="L15" s="229"/>
      <c r="M15" s="228">
        <f>+K15*(1-'P&amp;L'!$C$77)</f>
        <v>0</v>
      </c>
      <c r="N15" s="229"/>
      <c r="O15" s="228">
        <f>+M15*(1-'P&amp;L'!$C$77)</f>
        <v>0</v>
      </c>
    </row>
    <row r="16" spans="1:15" ht="11.25" customHeight="1">
      <c r="B16" s="13"/>
      <c r="C16" s="100" t="str">
        <f>+'Summary Revenue'!C15</f>
        <v>Customer 9</v>
      </c>
      <c r="G16" s="256">
        <v>0</v>
      </c>
      <c r="H16" s="227"/>
      <c r="I16" s="228">
        <f>+G16*(1-'P&amp;L'!$C$77)</f>
        <v>0</v>
      </c>
      <c r="J16" s="229"/>
      <c r="K16" s="228">
        <f>+I16*(1-'P&amp;L'!$C$77)</f>
        <v>0</v>
      </c>
      <c r="L16" s="229"/>
      <c r="M16" s="228">
        <f>+K16*(1-'P&amp;L'!$C$77)</f>
        <v>0</v>
      </c>
      <c r="N16" s="229"/>
      <c r="O16" s="228">
        <f>+M16*(1-'P&amp;L'!$C$77)</f>
        <v>0</v>
      </c>
    </row>
    <row r="17" spans="1:15" ht="11.25" customHeight="1">
      <c r="B17" s="13"/>
      <c r="C17" s="3"/>
    </row>
    <row r="18" spans="1:15">
      <c r="B18" s="2" t="s">
        <v>187</v>
      </c>
      <c r="G18" s="19"/>
      <c r="I18" s="24"/>
      <c r="J18" s="24"/>
      <c r="K18" s="24"/>
      <c r="L18" s="24"/>
      <c r="M18" s="24"/>
      <c r="N18" s="24"/>
      <c r="O18" s="24"/>
    </row>
    <row r="19" spans="1:15">
      <c r="C19" s="2" t="s">
        <v>248</v>
      </c>
      <c r="E19" s="25"/>
      <c r="F19" s="104"/>
      <c r="G19" s="251">
        <v>0</v>
      </c>
      <c r="I19" s="230">
        <f>G19*(1+I20)</f>
        <v>0</v>
      </c>
      <c r="K19" s="230">
        <f>I19*(1+K20)</f>
        <v>0</v>
      </c>
      <c r="M19" s="230">
        <f>K19*(1+M20)</f>
        <v>0</v>
      </c>
      <c r="O19" s="230">
        <f>M19*(1+O20)</f>
        <v>0</v>
      </c>
    </row>
    <row r="20" spans="1:15">
      <c r="D20" s="262" t="s">
        <v>275</v>
      </c>
      <c r="E20" s="25"/>
      <c r="F20" s="104"/>
      <c r="G20" s="251"/>
      <c r="I20" s="257">
        <v>0</v>
      </c>
      <c r="J20" s="261"/>
      <c r="K20" s="28">
        <f>+I20</f>
        <v>0</v>
      </c>
      <c r="L20" s="263"/>
      <c r="M20" s="28">
        <f>+K20</f>
        <v>0</v>
      </c>
      <c r="N20" s="263"/>
      <c r="O20" s="28">
        <f>+M20</f>
        <v>0</v>
      </c>
    </row>
    <row r="21" spans="1:15">
      <c r="C21" s="2" t="s">
        <v>249</v>
      </c>
      <c r="E21" s="25"/>
      <c r="F21" s="104"/>
      <c r="G21" s="251">
        <v>0</v>
      </c>
      <c r="I21" s="230">
        <f>G21*(1+I22)</f>
        <v>0</v>
      </c>
      <c r="K21" s="230">
        <f>I21*(1+K22)</f>
        <v>0</v>
      </c>
      <c r="L21" s="263"/>
      <c r="M21" s="230">
        <f>K21*(1+M22)</f>
        <v>0</v>
      </c>
      <c r="N21" s="263"/>
      <c r="O21" s="230">
        <f>M21*(1+O22)</f>
        <v>0</v>
      </c>
    </row>
    <row r="22" spans="1:15">
      <c r="D22" s="262" t="s">
        <v>275</v>
      </c>
      <c r="E22" s="25"/>
      <c r="F22" s="104"/>
      <c r="G22" s="251"/>
      <c r="I22" s="257">
        <v>0</v>
      </c>
      <c r="J22" s="261"/>
      <c r="K22" s="28">
        <f>+I22</f>
        <v>0</v>
      </c>
      <c r="L22" s="263"/>
      <c r="M22" s="28">
        <f>+K22</f>
        <v>0</v>
      </c>
      <c r="N22" s="263"/>
      <c r="O22" s="28">
        <f>+M22</f>
        <v>0</v>
      </c>
    </row>
    <row r="23" spans="1:15">
      <c r="C23" s="2" t="s">
        <v>250</v>
      </c>
      <c r="E23" s="25"/>
      <c r="F23" s="104"/>
      <c r="G23" s="251">
        <v>0</v>
      </c>
      <c r="I23" s="230">
        <f>G23*(1+I24)</f>
        <v>0</v>
      </c>
      <c r="K23" s="230">
        <f>I23*(1+K24)</f>
        <v>0</v>
      </c>
      <c r="L23" s="263"/>
      <c r="M23" s="230">
        <f>K23*(1+M24)</f>
        <v>0</v>
      </c>
      <c r="N23" s="263"/>
      <c r="O23" s="230">
        <f>M23*(1+O24)</f>
        <v>0</v>
      </c>
    </row>
    <row r="24" spans="1:15">
      <c r="D24" s="262" t="s">
        <v>275</v>
      </c>
      <c r="E24" s="25"/>
      <c r="F24" s="104"/>
      <c r="G24" s="251"/>
      <c r="I24" s="257">
        <v>0</v>
      </c>
      <c r="J24" s="261"/>
      <c r="K24" s="28">
        <f>+I24</f>
        <v>0</v>
      </c>
      <c r="L24" s="263"/>
      <c r="M24" s="28">
        <f>+K24</f>
        <v>0</v>
      </c>
      <c r="N24" s="263"/>
      <c r="O24" s="28">
        <f>+M24</f>
        <v>0</v>
      </c>
    </row>
    <row r="25" spans="1:15">
      <c r="E25" s="25"/>
      <c r="F25" s="104"/>
      <c r="G25" s="15"/>
      <c r="I25" s="24"/>
      <c r="J25" s="24"/>
      <c r="K25" s="24"/>
      <c r="L25" s="24"/>
      <c r="M25" s="24"/>
      <c r="N25" s="24"/>
      <c r="O25" s="24"/>
    </row>
    <row r="26" spans="1:15">
      <c r="B26" s="2" t="s">
        <v>13</v>
      </c>
      <c r="E26" s="25"/>
      <c r="F26" s="104"/>
      <c r="G26" s="15"/>
    </row>
    <row r="27" spans="1:15">
      <c r="C27" s="2" t="s">
        <v>0</v>
      </c>
      <c r="E27" s="25"/>
      <c r="F27" s="104"/>
      <c r="G27" s="15"/>
    </row>
    <row r="28" spans="1:15">
      <c r="D28" s="2" t="s">
        <v>188</v>
      </c>
      <c r="G28" s="252">
        <v>0</v>
      </c>
      <c r="H28" s="26"/>
      <c r="I28" s="15">
        <f>+G28</f>
        <v>0</v>
      </c>
      <c r="J28" s="15"/>
      <c r="K28" s="15">
        <f>+I28</f>
        <v>0</v>
      </c>
      <c r="L28" s="15"/>
      <c r="M28" s="15">
        <f>+K28</f>
        <v>0</v>
      </c>
      <c r="N28" s="15"/>
      <c r="O28" s="15">
        <f>+M28</f>
        <v>0</v>
      </c>
    </row>
    <row r="29" spans="1:15">
      <c r="D29" s="2" t="s">
        <v>189</v>
      </c>
      <c r="G29" s="253">
        <v>0</v>
      </c>
      <c r="H29" s="26"/>
      <c r="I29" s="147">
        <f>+G29*(1+I30)</f>
        <v>0</v>
      </c>
      <c r="J29" s="147"/>
      <c r="K29" s="147">
        <f>+I29*(1+K30)</f>
        <v>0</v>
      </c>
      <c r="L29" s="147"/>
      <c r="M29" s="147">
        <f>+K29*(1+M30)</f>
        <v>0</v>
      </c>
      <c r="N29" s="147"/>
      <c r="O29" s="147">
        <f>+M29*(1+O30)</f>
        <v>0</v>
      </c>
    </row>
    <row r="30" spans="1:15">
      <c r="D30" s="2" t="s">
        <v>19</v>
      </c>
      <c r="G30" s="27"/>
      <c r="H30" s="23"/>
      <c r="I30" s="102">
        <v>0</v>
      </c>
      <c r="J30" s="28"/>
      <c r="K30" s="28">
        <f>+I30</f>
        <v>0</v>
      </c>
      <c r="L30" s="28"/>
      <c r="M30" s="28">
        <f>+K30</f>
        <v>0</v>
      </c>
      <c r="N30" s="28"/>
      <c r="O30" s="28">
        <f>+M30</f>
        <v>0</v>
      </c>
    </row>
    <row r="31" spans="1:15" s="35" customFormat="1">
      <c r="A31" s="2"/>
      <c r="B31" s="2"/>
      <c r="C31" s="2"/>
      <c r="D31" s="2" t="s">
        <v>17</v>
      </c>
      <c r="E31" s="2"/>
      <c r="G31" s="252">
        <v>0</v>
      </c>
      <c r="H31" s="29"/>
      <c r="I31" s="33">
        <f>+G31</f>
        <v>0</v>
      </c>
      <c r="J31" s="15"/>
      <c r="K31" s="33">
        <f>+I31</f>
        <v>0</v>
      </c>
      <c r="L31" s="15"/>
      <c r="M31" s="33">
        <f>+K31</f>
        <v>0</v>
      </c>
      <c r="N31" s="15"/>
      <c r="O31" s="33">
        <f>+M31</f>
        <v>0</v>
      </c>
    </row>
    <row r="32" spans="1:15" s="35" customFormat="1">
      <c r="A32" s="2"/>
      <c r="B32" s="2"/>
      <c r="C32" s="2"/>
      <c r="D32" s="2" t="s">
        <v>36</v>
      </c>
      <c r="E32" s="2"/>
      <c r="G32" s="252">
        <v>0</v>
      </c>
      <c r="H32" s="26"/>
      <c r="I32" s="15">
        <f>+G32*(1+I33)</f>
        <v>0</v>
      </c>
      <c r="J32" s="15"/>
      <c r="K32" s="15">
        <f>+I32*(1+K33)</f>
        <v>0</v>
      </c>
      <c r="L32" s="15"/>
      <c r="M32" s="15">
        <f>+K32*(1+M33)</f>
        <v>0</v>
      </c>
      <c r="N32" s="15"/>
      <c r="O32" s="15">
        <f>+M32*(1+O33)</f>
        <v>0</v>
      </c>
    </row>
    <row r="33" spans="2:15">
      <c r="D33" s="2" t="s">
        <v>20</v>
      </c>
      <c r="G33" s="15"/>
      <c r="I33" s="102">
        <v>0</v>
      </c>
      <c r="J33" s="28"/>
      <c r="K33" s="28">
        <f>+I33</f>
        <v>0</v>
      </c>
      <c r="L33" s="28"/>
      <c r="M33" s="28">
        <f>+K33</f>
        <v>0</v>
      </c>
      <c r="N33" s="28"/>
      <c r="O33" s="28">
        <f>+M33</f>
        <v>0</v>
      </c>
    </row>
    <row r="34" spans="2:15">
      <c r="D34" s="2" t="s">
        <v>16</v>
      </c>
      <c r="G34" s="252">
        <v>0</v>
      </c>
      <c r="H34" s="29"/>
      <c r="I34" s="33">
        <v>1</v>
      </c>
      <c r="J34" s="15"/>
      <c r="K34" s="33">
        <f>+I34</f>
        <v>1</v>
      </c>
      <c r="L34" s="15"/>
      <c r="M34" s="33">
        <f>+K34</f>
        <v>1</v>
      </c>
      <c r="N34" s="15"/>
      <c r="O34" s="33">
        <f>+M34</f>
        <v>1</v>
      </c>
    </row>
    <row r="35" spans="2:15">
      <c r="D35" s="2" t="s">
        <v>37</v>
      </c>
      <c r="G35" s="252">
        <v>0</v>
      </c>
      <c r="H35" s="26"/>
      <c r="I35" s="19">
        <v>100</v>
      </c>
      <c r="J35" s="19"/>
      <c r="K35" s="19">
        <f>+I35*(1+K36)</f>
        <v>100</v>
      </c>
      <c r="L35" s="19"/>
      <c r="M35" s="19">
        <f>+K35*(1+M36)</f>
        <v>100</v>
      </c>
      <c r="N35" s="19"/>
      <c r="O35" s="19">
        <f>+M35*(1+O36)</f>
        <v>100</v>
      </c>
    </row>
    <row r="36" spans="2:15">
      <c r="D36" s="2" t="s">
        <v>21</v>
      </c>
      <c r="G36" s="15"/>
      <c r="I36" s="102">
        <v>0</v>
      </c>
      <c r="J36" s="28"/>
      <c r="K36" s="28">
        <f>+I36</f>
        <v>0</v>
      </c>
      <c r="L36" s="28"/>
      <c r="M36" s="28">
        <f>+K36</f>
        <v>0</v>
      </c>
      <c r="N36" s="28"/>
      <c r="O36" s="28">
        <f>+M36</f>
        <v>0</v>
      </c>
    </row>
    <row r="37" spans="2:15">
      <c r="C37" s="2" t="s">
        <v>251</v>
      </c>
      <c r="G37" s="15"/>
      <c r="H37" s="15"/>
      <c r="I37" s="15"/>
      <c r="J37" s="28"/>
      <c r="K37" s="28"/>
      <c r="L37" s="28"/>
      <c r="M37" s="28"/>
      <c r="N37" s="28"/>
      <c r="O37" s="28"/>
    </row>
    <row r="38" spans="2:15">
      <c r="D38" s="2" t="s">
        <v>252</v>
      </c>
      <c r="G38" s="252">
        <v>0</v>
      </c>
      <c r="I38" s="15">
        <f>+G38*(1+I39)</f>
        <v>0</v>
      </c>
      <c r="J38" s="15"/>
      <c r="K38" s="15">
        <f>+I38*(1+K39)</f>
        <v>0</v>
      </c>
      <c r="L38" s="15"/>
      <c r="M38" s="15">
        <f>+K38*(1+M39)</f>
        <v>0</v>
      </c>
      <c r="N38" s="15"/>
      <c r="O38" s="15">
        <f>+M38*(1+O39)</f>
        <v>0</v>
      </c>
    </row>
    <row r="39" spans="2:15">
      <c r="G39" s="2"/>
      <c r="I39" s="102">
        <v>0</v>
      </c>
      <c r="J39" s="28"/>
      <c r="K39" s="28">
        <f>+I39</f>
        <v>0</v>
      </c>
      <c r="L39" s="28"/>
      <c r="M39" s="28">
        <f>+K39</f>
        <v>0</v>
      </c>
      <c r="N39" s="28"/>
      <c r="O39" s="28">
        <f>+M39</f>
        <v>0</v>
      </c>
    </row>
    <row r="40" spans="2:15">
      <c r="D40" s="2" t="s">
        <v>60</v>
      </c>
      <c r="G40" s="252">
        <v>0</v>
      </c>
      <c r="I40" s="15">
        <f>+G40*(1+I41)</f>
        <v>0</v>
      </c>
      <c r="J40" s="15"/>
      <c r="K40" s="15">
        <f>+I40*(1+K41)</f>
        <v>0</v>
      </c>
      <c r="L40" s="15"/>
      <c r="M40" s="15">
        <f>+K40*(1+M41)</f>
        <v>0</v>
      </c>
      <c r="N40" s="15"/>
      <c r="O40" s="15">
        <f>+M40*(1+O41)</f>
        <v>0</v>
      </c>
    </row>
    <row r="41" spans="2:15">
      <c r="G41" s="2"/>
      <c r="I41" s="102">
        <v>0</v>
      </c>
      <c r="J41" s="28"/>
      <c r="K41" s="28">
        <f>+I41</f>
        <v>0</v>
      </c>
      <c r="L41" s="28"/>
      <c r="M41" s="28">
        <f>+K41</f>
        <v>0</v>
      </c>
      <c r="N41" s="28"/>
      <c r="O41" s="28">
        <f>+M41</f>
        <v>0</v>
      </c>
    </row>
    <row r="42" spans="2:15">
      <c r="D42" s="2" t="s">
        <v>253</v>
      </c>
      <c r="G42" s="252">
        <v>0</v>
      </c>
      <c r="I42" s="15">
        <f>+G42*(1+I43)</f>
        <v>0</v>
      </c>
      <c r="J42" s="15"/>
      <c r="K42" s="15">
        <f>+I42*(1+K43)</f>
        <v>0</v>
      </c>
      <c r="L42" s="15"/>
      <c r="M42" s="15">
        <f>+K42*(1+M43)</f>
        <v>0</v>
      </c>
      <c r="N42" s="15"/>
      <c r="O42" s="15">
        <f>+M42*(1+O43)</f>
        <v>0</v>
      </c>
    </row>
    <row r="43" spans="2:15">
      <c r="G43" s="2"/>
      <c r="I43" s="102">
        <v>0</v>
      </c>
      <c r="J43" s="28"/>
      <c r="K43" s="28">
        <f>+I43</f>
        <v>0</v>
      </c>
      <c r="L43" s="28"/>
      <c r="M43" s="28">
        <f>+K43</f>
        <v>0</v>
      </c>
      <c r="N43" s="28"/>
      <c r="O43" s="28">
        <f>+M43</f>
        <v>0</v>
      </c>
    </row>
    <row r="44" spans="2:15">
      <c r="B44" s="2" t="s">
        <v>9</v>
      </c>
      <c r="E44" s="25"/>
      <c r="F44" s="104"/>
      <c r="G44" s="15"/>
      <c r="I44" s="28"/>
      <c r="J44" s="28"/>
      <c r="K44" s="28"/>
      <c r="L44" s="28"/>
      <c r="M44" s="28"/>
      <c r="N44" s="28"/>
      <c r="O44" s="28"/>
    </row>
    <row r="45" spans="2:15">
      <c r="C45" s="2" t="s">
        <v>10</v>
      </c>
      <c r="E45" s="25"/>
      <c r="F45" s="104"/>
      <c r="G45" s="252">
        <v>0</v>
      </c>
      <c r="I45" s="102">
        <v>0</v>
      </c>
      <c r="J45" s="28"/>
      <c r="K45" s="28">
        <v>0</v>
      </c>
      <c r="L45" s="28"/>
      <c r="M45" s="28">
        <f>+K45</f>
        <v>0</v>
      </c>
      <c r="N45" s="28"/>
      <c r="O45" s="28">
        <f>+M45</f>
        <v>0</v>
      </c>
    </row>
    <row r="46" spans="2:15">
      <c r="C46" s="2" t="s">
        <v>14</v>
      </c>
      <c r="E46" s="25"/>
      <c r="F46" s="104"/>
      <c r="G46" s="252">
        <v>0</v>
      </c>
      <c r="I46" s="102">
        <v>0</v>
      </c>
      <c r="J46" s="28"/>
      <c r="K46" s="28">
        <v>0</v>
      </c>
      <c r="L46" s="28"/>
      <c r="M46" s="28">
        <f>+K46</f>
        <v>0</v>
      </c>
      <c r="N46" s="28"/>
      <c r="O46" s="28">
        <f>+M46</f>
        <v>0</v>
      </c>
    </row>
    <row r="47" spans="2:15">
      <c r="C47" s="2" t="s">
        <v>15</v>
      </c>
      <c r="E47" s="25"/>
      <c r="F47" s="104"/>
      <c r="G47" s="252">
        <v>0</v>
      </c>
      <c r="I47" s="102">
        <v>0</v>
      </c>
      <c r="J47" s="28"/>
      <c r="K47" s="28">
        <v>0</v>
      </c>
      <c r="L47" s="28"/>
      <c r="M47" s="28">
        <f>+K47</f>
        <v>0</v>
      </c>
      <c r="N47" s="28"/>
      <c r="O47" s="28">
        <f>+M47</f>
        <v>0</v>
      </c>
    </row>
    <row r="48" spans="2:15">
      <c r="E48" s="25"/>
      <c r="F48" s="104"/>
      <c r="G48" s="15"/>
      <c r="I48" s="28"/>
      <c r="J48" s="28"/>
      <c r="K48" s="28"/>
      <c r="L48" s="28"/>
      <c r="M48" s="28"/>
      <c r="N48" s="28"/>
      <c r="O48" s="28"/>
    </row>
    <row r="49" spans="2:15">
      <c r="B49" s="2" t="s">
        <v>32</v>
      </c>
      <c r="E49" s="25"/>
      <c r="F49" s="104"/>
      <c r="G49" s="15"/>
      <c r="I49" s="28"/>
      <c r="J49" s="28"/>
      <c r="K49" s="28"/>
      <c r="L49" s="28"/>
      <c r="M49" s="28"/>
      <c r="N49" s="28"/>
      <c r="O49" s="28"/>
    </row>
    <row r="50" spans="2:15">
      <c r="C50" s="2" t="s">
        <v>71</v>
      </c>
      <c r="E50" s="25"/>
      <c r="F50" s="104"/>
      <c r="G50" s="252">
        <v>0</v>
      </c>
      <c r="I50" s="102">
        <v>0</v>
      </c>
      <c r="J50" s="28"/>
      <c r="K50" s="28">
        <v>0</v>
      </c>
      <c r="L50" s="28"/>
      <c r="M50" s="28">
        <f>+K50</f>
        <v>0</v>
      </c>
      <c r="N50" s="28"/>
      <c r="O50" s="28">
        <f>+M50</f>
        <v>0</v>
      </c>
    </row>
    <row r="51" spans="2:15">
      <c r="C51" s="2" t="s">
        <v>68</v>
      </c>
      <c r="E51" s="25"/>
      <c r="F51" s="104"/>
      <c r="G51" s="252">
        <v>0</v>
      </c>
      <c r="I51" s="102">
        <v>0</v>
      </c>
      <c r="J51" s="28"/>
      <c r="K51" s="28">
        <v>0</v>
      </c>
      <c r="L51" s="28"/>
      <c r="M51" s="28">
        <f>+K51</f>
        <v>0</v>
      </c>
      <c r="N51" s="28"/>
      <c r="O51" s="28">
        <f>+M51</f>
        <v>0</v>
      </c>
    </row>
    <row r="52" spans="2:15">
      <c r="C52" s="2" t="s">
        <v>6</v>
      </c>
      <c r="E52" s="25"/>
      <c r="F52" s="104"/>
      <c r="G52" s="252">
        <v>0</v>
      </c>
      <c r="I52" s="102">
        <v>0</v>
      </c>
      <c r="J52" s="28"/>
      <c r="K52" s="28">
        <v>0</v>
      </c>
      <c r="L52" s="28"/>
      <c r="M52" s="28">
        <v>0</v>
      </c>
      <c r="N52" s="28"/>
      <c r="O52" s="28">
        <f>+M52</f>
        <v>0</v>
      </c>
    </row>
    <row r="53" spans="2:15">
      <c r="E53" s="25"/>
      <c r="F53" s="104"/>
      <c r="G53" s="15"/>
      <c r="I53" s="28"/>
      <c r="J53" s="28"/>
      <c r="K53" s="28"/>
      <c r="L53" s="28"/>
      <c r="M53" s="28"/>
      <c r="N53" s="28"/>
      <c r="O53" s="28"/>
    </row>
    <row r="54" spans="2:15">
      <c r="B54" s="2" t="s">
        <v>7</v>
      </c>
      <c r="E54" s="25"/>
      <c r="F54" s="104"/>
      <c r="G54" s="15"/>
      <c r="I54" s="28"/>
      <c r="J54" s="28"/>
      <c r="K54" s="28"/>
      <c r="L54" s="28"/>
      <c r="M54" s="28"/>
      <c r="N54" s="28"/>
      <c r="O54" s="28"/>
    </row>
    <row r="55" spans="2:15">
      <c r="C55" s="2" t="s">
        <v>51</v>
      </c>
      <c r="E55" s="25"/>
      <c r="F55" s="104"/>
      <c r="G55" s="33">
        <v>0</v>
      </c>
      <c r="I55" s="33">
        <v>0</v>
      </c>
      <c r="J55" s="28"/>
      <c r="K55" s="33">
        <v>0</v>
      </c>
      <c r="L55" s="28"/>
      <c r="M55" s="33">
        <v>0</v>
      </c>
      <c r="N55" s="28"/>
      <c r="O55" s="33">
        <v>0</v>
      </c>
    </row>
    <row r="56" spans="2:15">
      <c r="E56" s="25"/>
      <c r="F56" s="104"/>
      <c r="G56" s="15"/>
      <c r="I56" s="28"/>
      <c r="J56" s="28"/>
      <c r="K56" s="28"/>
      <c r="L56" s="28"/>
      <c r="M56" s="28"/>
      <c r="N56" s="28"/>
      <c r="O56" s="28"/>
    </row>
    <row r="57" spans="2:15">
      <c r="B57" s="2" t="s">
        <v>190</v>
      </c>
      <c r="E57" s="25"/>
      <c r="F57" s="104"/>
      <c r="G57" s="33">
        <f>+G59+G68+G63</f>
        <v>0</v>
      </c>
      <c r="I57" s="33">
        <f>+I59+I68+I63</f>
        <v>0</v>
      </c>
      <c r="J57" s="28"/>
      <c r="K57" s="33">
        <f>+K59+K68+K63</f>
        <v>0</v>
      </c>
      <c r="L57" s="28"/>
      <c r="M57" s="33">
        <f>+M59+M68+M63</f>
        <v>0</v>
      </c>
      <c r="N57" s="28"/>
      <c r="O57" s="33">
        <f>+O59+O68+O63</f>
        <v>0</v>
      </c>
    </row>
    <row r="58" spans="2:15">
      <c r="C58" s="2" t="s">
        <v>43</v>
      </c>
      <c r="E58" s="25"/>
      <c r="F58" s="104"/>
      <c r="G58" s="15"/>
      <c r="I58" s="28"/>
      <c r="J58" s="28"/>
      <c r="K58" s="28"/>
      <c r="L58" s="28"/>
      <c r="M58" s="28"/>
      <c r="N58" s="28"/>
      <c r="O58" s="28"/>
    </row>
    <row r="59" spans="2:15">
      <c r="D59" s="2" t="s">
        <v>59</v>
      </c>
      <c r="E59" s="25"/>
      <c r="F59" s="104"/>
      <c r="G59" s="252">
        <v>0</v>
      </c>
      <c r="I59" s="19">
        <f>+G59</f>
        <v>0</v>
      </c>
      <c r="J59" s="27"/>
      <c r="K59" s="19">
        <f>+I59</f>
        <v>0</v>
      </c>
      <c r="L59" s="27"/>
      <c r="M59" s="19">
        <f>+K59</f>
        <v>0</v>
      </c>
      <c r="N59" s="27"/>
      <c r="O59" s="19">
        <f>+M59</f>
        <v>0</v>
      </c>
    </row>
    <row r="60" spans="2:15">
      <c r="D60" s="2" t="s">
        <v>56</v>
      </c>
      <c r="E60" s="25"/>
      <c r="F60" s="104"/>
      <c r="G60" s="252">
        <v>0</v>
      </c>
      <c r="I60" s="19">
        <f>+G60*(1+I61)</f>
        <v>0</v>
      </c>
      <c r="J60" s="19"/>
      <c r="K60" s="19">
        <f>+I60*(1+K61)</f>
        <v>0</v>
      </c>
      <c r="L60" s="19"/>
      <c r="M60" s="19">
        <f>+K60*(1+M61)</f>
        <v>0</v>
      </c>
      <c r="N60" s="19"/>
      <c r="O60" s="19">
        <f>+M60*(1+O61)</f>
        <v>0</v>
      </c>
    </row>
    <row r="61" spans="2:15">
      <c r="D61" s="2" t="s">
        <v>44</v>
      </c>
      <c r="E61" s="25"/>
      <c r="F61" s="104"/>
      <c r="G61" s="15"/>
      <c r="I61" s="102">
        <v>0</v>
      </c>
      <c r="J61" s="28"/>
      <c r="K61" s="28">
        <f>+I61</f>
        <v>0</v>
      </c>
      <c r="L61" s="28"/>
      <c r="M61" s="28">
        <f>+K61</f>
        <v>0</v>
      </c>
      <c r="N61" s="28"/>
      <c r="O61" s="28">
        <f>+M61</f>
        <v>0</v>
      </c>
    </row>
    <row r="62" spans="2:15">
      <c r="C62" s="2" t="s">
        <v>254</v>
      </c>
      <c r="E62" s="25"/>
      <c r="F62" s="104"/>
      <c r="G62" s="15"/>
      <c r="I62" s="28"/>
      <c r="J62" s="28"/>
      <c r="K62" s="28"/>
      <c r="L62" s="28"/>
      <c r="M62" s="28"/>
      <c r="N62" s="28"/>
      <c r="O62" s="28"/>
    </row>
    <row r="63" spans="2:15">
      <c r="D63" s="2" t="s">
        <v>255</v>
      </c>
      <c r="E63" s="25"/>
      <c r="F63" s="104"/>
      <c r="G63" s="252">
        <v>0</v>
      </c>
      <c r="I63" s="19">
        <v>0</v>
      </c>
      <c r="J63" s="27"/>
      <c r="K63" s="19">
        <f>+I63</f>
        <v>0</v>
      </c>
      <c r="L63" s="27"/>
      <c r="M63" s="19">
        <f>+K63</f>
        <v>0</v>
      </c>
      <c r="N63" s="27"/>
      <c r="O63" s="19">
        <f>+M63</f>
        <v>0</v>
      </c>
    </row>
    <row r="64" spans="2:15">
      <c r="D64" s="2" t="s">
        <v>256</v>
      </c>
      <c r="E64" s="25"/>
      <c r="F64" s="104"/>
      <c r="G64" s="252">
        <v>0</v>
      </c>
      <c r="I64" s="19">
        <v>0</v>
      </c>
      <c r="J64" s="19"/>
      <c r="K64" s="19">
        <f>+I64*(1+K65)</f>
        <v>0</v>
      </c>
      <c r="L64" s="19"/>
      <c r="M64" s="19">
        <f>+K64*(1+M65)</f>
        <v>0</v>
      </c>
      <c r="N64" s="19"/>
      <c r="O64" s="19">
        <f>+M64*(1+O65)</f>
        <v>0</v>
      </c>
    </row>
    <row r="65" spans="2:15">
      <c r="D65" s="2" t="s">
        <v>257</v>
      </c>
      <c r="E65" s="25"/>
      <c r="F65" s="104"/>
      <c r="G65" s="15"/>
      <c r="I65" s="102">
        <v>0</v>
      </c>
      <c r="J65" s="28"/>
      <c r="K65" s="28">
        <f>+I65</f>
        <v>0</v>
      </c>
      <c r="L65" s="28"/>
      <c r="M65" s="28">
        <f>+K65</f>
        <v>0</v>
      </c>
      <c r="N65" s="28"/>
      <c r="O65" s="28">
        <f>+M65</f>
        <v>0</v>
      </c>
    </row>
    <row r="66" spans="2:15">
      <c r="E66" s="25"/>
      <c r="F66" s="104"/>
      <c r="G66" s="15"/>
      <c r="I66" s="101"/>
      <c r="J66" s="28"/>
      <c r="K66" s="28"/>
      <c r="L66" s="28"/>
      <c r="M66" s="28"/>
      <c r="N66" s="28"/>
      <c r="O66" s="28"/>
    </row>
    <row r="67" spans="2:15">
      <c r="C67" s="2" t="s">
        <v>8</v>
      </c>
      <c r="E67" s="25"/>
      <c r="F67" s="104"/>
      <c r="G67" s="15"/>
      <c r="H67" s="15"/>
      <c r="I67" s="15"/>
      <c r="J67" s="28"/>
      <c r="K67" s="28"/>
      <c r="L67" s="28"/>
      <c r="M67" s="28"/>
      <c r="N67" s="28"/>
      <c r="O67" s="28"/>
    </row>
    <row r="68" spans="2:15">
      <c r="D68" s="2" t="s">
        <v>46</v>
      </c>
      <c r="E68" s="25"/>
      <c r="F68" s="104"/>
      <c r="G68" s="252">
        <v>0</v>
      </c>
      <c r="I68" s="254">
        <f>+G68</f>
        <v>0</v>
      </c>
      <c r="J68" s="255"/>
      <c r="K68" s="254">
        <f>+I68</f>
        <v>0</v>
      </c>
      <c r="L68" s="255"/>
      <c r="M68" s="254">
        <f>+K68</f>
        <v>0</v>
      </c>
      <c r="N68" s="255"/>
      <c r="O68" s="254">
        <f>+M68</f>
        <v>0</v>
      </c>
    </row>
    <row r="69" spans="2:15">
      <c r="D69" s="2" t="s">
        <v>57</v>
      </c>
      <c r="E69" s="25"/>
      <c r="F69" s="104"/>
      <c r="G69" s="252">
        <v>0</v>
      </c>
      <c r="I69" s="19">
        <f>+G69*(1+I70)</f>
        <v>0</v>
      </c>
      <c r="J69" s="19"/>
      <c r="K69" s="19">
        <f>+I69*(1+K70)</f>
        <v>0</v>
      </c>
      <c r="L69" s="19"/>
      <c r="M69" s="19">
        <f>+K69*(1+M70)</f>
        <v>0</v>
      </c>
      <c r="N69" s="19"/>
      <c r="O69" s="19">
        <f>+M69*(1+O70)</f>
        <v>0</v>
      </c>
    </row>
    <row r="70" spans="2:15">
      <c r="D70" s="2" t="s">
        <v>22</v>
      </c>
      <c r="E70" s="25"/>
      <c r="F70" s="104"/>
      <c r="G70" s="15"/>
      <c r="I70" s="102">
        <v>0</v>
      </c>
      <c r="J70" s="28"/>
      <c r="K70" s="28">
        <f>+I70</f>
        <v>0</v>
      </c>
      <c r="L70" s="28"/>
      <c r="M70" s="28">
        <f>+K70</f>
        <v>0</v>
      </c>
      <c r="N70" s="28"/>
      <c r="O70" s="28">
        <f>+M70</f>
        <v>0</v>
      </c>
    </row>
    <row r="71" spans="2:15">
      <c r="D71" s="2" t="s">
        <v>58</v>
      </c>
      <c r="E71" s="25"/>
      <c r="F71" s="104"/>
      <c r="G71" s="252">
        <v>0</v>
      </c>
      <c r="I71" s="19">
        <f>+G71*(1+I72)</f>
        <v>0</v>
      </c>
      <c r="J71" s="19"/>
      <c r="K71" s="19">
        <f>+I71*(1+K72)</f>
        <v>0</v>
      </c>
      <c r="L71" s="19"/>
      <c r="M71" s="19">
        <f>+K71*(1+M72)</f>
        <v>0</v>
      </c>
      <c r="N71" s="19"/>
      <c r="O71" s="19">
        <f>+M71*(1+O72)</f>
        <v>0</v>
      </c>
    </row>
    <row r="72" spans="2:15">
      <c r="D72" s="2" t="s">
        <v>23</v>
      </c>
      <c r="E72" s="25"/>
      <c r="F72" s="104"/>
      <c r="G72" s="15"/>
      <c r="I72" s="102">
        <v>0</v>
      </c>
      <c r="J72" s="28"/>
      <c r="K72" s="28">
        <f>+I72</f>
        <v>0</v>
      </c>
      <c r="L72" s="28"/>
      <c r="M72" s="28">
        <f>+K72</f>
        <v>0</v>
      </c>
      <c r="N72" s="28"/>
      <c r="O72" s="28">
        <f>+M72</f>
        <v>0</v>
      </c>
    </row>
    <row r="73" spans="2:15">
      <c r="D73" s="2" t="s">
        <v>11</v>
      </c>
      <c r="E73" s="25"/>
      <c r="F73" s="104"/>
      <c r="G73" s="252">
        <v>0</v>
      </c>
      <c r="I73" s="102">
        <v>0</v>
      </c>
      <c r="J73" s="28"/>
      <c r="K73" s="28">
        <f>+I73</f>
        <v>0</v>
      </c>
      <c r="L73" s="28"/>
      <c r="M73" s="28">
        <f>+K73</f>
        <v>0</v>
      </c>
      <c r="N73" s="28"/>
      <c r="O73" s="28">
        <f>+M73</f>
        <v>0</v>
      </c>
    </row>
    <row r="74" spans="2:15">
      <c r="E74" s="25"/>
      <c r="F74" s="104"/>
      <c r="G74" s="15"/>
      <c r="I74" s="15"/>
      <c r="J74" s="28"/>
      <c r="K74" s="28"/>
      <c r="L74" s="28"/>
      <c r="M74" s="28"/>
      <c r="N74" s="28"/>
      <c r="O74" s="28"/>
    </row>
    <row r="75" spans="2:15">
      <c r="B75" s="2" t="s">
        <v>191</v>
      </c>
      <c r="E75" s="25"/>
      <c r="F75" s="104"/>
      <c r="G75" s="33">
        <v>0</v>
      </c>
      <c r="I75" s="33">
        <v>0</v>
      </c>
      <c r="J75" s="28"/>
      <c r="K75" s="33">
        <v>0</v>
      </c>
      <c r="L75" s="28"/>
      <c r="M75" s="33">
        <v>0</v>
      </c>
      <c r="N75" s="28"/>
      <c r="O75" s="33">
        <v>0</v>
      </c>
    </row>
    <row r="76" spans="2:15">
      <c r="C76" s="2" t="s">
        <v>192</v>
      </c>
      <c r="E76" s="25"/>
      <c r="F76" s="104"/>
      <c r="G76" s="15"/>
      <c r="H76" s="15"/>
      <c r="I76" s="15"/>
      <c r="J76" s="28"/>
      <c r="K76" s="28"/>
      <c r="L76" s="28"/>
      <c r="M76" s="28"/>
      <c r="N76" s="28"/>
      <c r="O76" s="28"/>
    </row>
    <row r="77" spans="2:15">
      <c r="D77" s="2" t="s">
        <v>193</v>
      </c>
      <c r="E77" s="25"/>
      <c r="F77" s="104"/>
      <c r="G77" s="252">
        <v>0</v>
      </c>
      <c r="I77" s="231">
        <v>0</v>
      </c>
      <c r="J77" s="27"/>
      <c r="K77" s="19">
        <f>+I77</f>
        <v>0</v>
      </c>
      <c r="L77" s="27"/>
      <c r="M77" s="19">
        <f>+K77</f>
        <v>0</v>
      </c>
      <c r="N77" s="27"/>
      <c r="O77" s="19">
        <f>+M77</f>
        <v>0</v>
      </c>
    </row>
    <row r="78" spans="2:15">
      <c r="D78" s="2" t="s">
        <v>194</v>
      </c>
      <c r="E78" s="25"/>
      <c r="F78" s="104"/>
      <c r="G78" s="252">
        <v>0</v>
      </c>
      <c r="I78" s="19">
        <f>+G78*(1+I$81)</f>
        <v>0</v>
      </c>
      <c r="J78" s="19"/>
      <c r="K78" s="19">
        <f>+I78*(1+K$81)</f>
        <v>0</v>
      </c>
      <c r="L78" s="19"/>
      <c r="M78" s="19">
        <f>+K78*(1+M$81)</f>
        <v>0</v>
      </c>
      <c r="N78" s="19"/>
      <c r="O78" s="19">
        <f>+M78*(1+O$81)</f>
        <v>0</v>
      </c>
    </row>
    <row r="79" spans="2:15">
      <c r="D79" s="2" t="s">
        <v>195</v>
      </c>
      <c r="E79" s="25"/>
      <c r="F79" s="104"/>
      <c r="G79" s="252">
        <v>0</v>
      </c>
      <c r="I79" s="254">
        <f>+G79</f>
        <v>0</v>
      </c>
      <c r="J79" s="255"/>
      <c r="K79" s="254">
        <f>+I79</f>
        <v>0</v>
      </c>
      <c r="L79" s="255"/>
      <c r="M79" s="254">
        <f>+K79</f>
        <v>0</v>
      </c>
      <c r="N79" s="255"/>
      <c r="O79" s="254">
        <f>+M79</f>
        <v>0</v>
      </c>
    </row>
    <row r="80" spans="2:15">
      <c r="D80" s="2" t="s">
        <v>196</v>
      </c>
      <c r="E80" s="25"/>
      <c r="F80" s="104"/>
      <c r="G80" s="252">
        <v>0</v>
      </c>
      <c r="I80" s="19">
        <f>+G80*(1+I$81)</f>
        <v>0</v>
      </c>
      <c r="J80" s="19"/>
      <c r="K80" s="19">
        <f>+I80*(1+K$81)</f>
        <v>0</v>
      </c>
      <c r="L80" s="19"/>
      <c r="M80" s="19">
        <f>+K80*(1+M$81)</f>
        <v>0</v>
      </c>
      <c r="N80" s="19"/>
      <c r="O80" s="19">
        <f>+M80*(1+O$81)</f>
        <v>0</v>
      </c>
    </row>
    <row r="81" spans="3:16">
      <c r="D81" s="2" t="s">
        <v>197</v>
      </c>
      <c r="E81" s="25"/>
      <c r="F81" s="104"/>
      <c r="G81" s="15"/>
      <c r="I81" s="102">
        <v>0</v>
      </c>
      <c r="J81" s="28"/>
      <c r="K81" s="28">
        <f>+I81</f>
        <v>0</v>
      </c>
      <c r="L81" s="28"/>
      <c r="M81" s="28">
        <f>+K81</f>
        <v>0</v>
      </c>
      <c r="N81" s="28"/>
      <c r="O81" s="28">
        <f>+M81</f>
        <v>0</v>
      </c>
    </row>
    <row r="82" spans="3:16">
      <c r="C82" s="2" t="s">
        <v>198</v>
      </c>
      <c r="E82" s="25"/>
      <c r="F82" s="104"/>
      <c r="G82" s="15"/>
      <c r="H82" s="15"/>
      <c r="I82" s="15"/>
      <c r="J82" s="28"/>
      <c r="K82" s="28"/>
      <c r="L82" s="28"/>
      <c r="M82" s="28"/>
      <c r="N82" s="28"/>
      <c r="O82" s="28"/>
    </row>
    <row r="83" spans="3:16">
      <c r="D83" s="2" t="s">
        <v>199</v>
      </c>
      <c r="E83" s="25"/>
      <c r="F83" s="104"/>
      <c r="G83" s="252">
        <v>0</v>
      </c>
      <c r="I83" s="19">
        <f>+G83</f>
        <v>0</v>
      </c>
      <c r="J83" s="27"/>
      <c r="K83" s="19">
        <f>+I83</f>
        <v>0</v>
      </c>
      <c r="L83" s="27"/>
      <c r="M83" s="19">
        <f>+K83</f>
        <v>0</v>
      </c>
      <c r="N83" s="27"/>
      <c r="O83" s="19">
        <f>+M83</f>
        <v>0</v>
      </c>
    </row>
    <row r="84" spans="3:16">
      <c r="D84" s="2" t="s">
        <v>200</v>
      </c>
      <c r="E84" s="25"/>
      <c r="F84" s="104"/>
      <c r="G84" s="252">
        <v>0</v>
      </c>
      <c r="I84" s="19">
        <f>+G84*(1+I85)</f>
        <v>0</v>
      </c>
      <c r="J84" s="19"/>
      <c r="K84" s="19">
        <f>+I84*(1+K85)</f>
        <v>0</v>
      </c>
      <c r="L84" s="19"/>
      <c r="M84" s="19">
        <f>+K84*(1+M85)</f>
        <v>0</v>
      </c>
      <c r="N84" s="19"/>
      <c r="O84" s="19">
        <f>+M84*(1+O85)</f>
        <v>0</v>
      </c>
    </row>
    <row r="85" spans="3:16">
      <c r="D85" s="2" t="s">
        <v>201</v>
      </c>
      <c r="E85" s="25"/>
      <c r="F85" s="104"/>
      <c r="G85" s="15"/>
      <c r="I85" s="102">
        <v>0</v>
      </c>
      <c r="J85" s="28"/>
      <c r="K85" s="28">
        <f>+I85</f>
        <v>0</v>
      </c>
      <c r="L85" s="28"/>
      <c r="M85" s="28">
        <f>+K85</f>
        <v>0</v>
      </c>
      <c r="N85" s="28"/>
      <c r="O85" s="28">
        <f>+M85</f>
        <v>0</v>
      </c>
    </row>
    <row r="86" spans="3:16">
      <c r="E86" s="25"/>
      <c r="F86" s="104"/>
      <c r="G86" s="15"/>
    </row>
    <row r="87" spans="3:16">
      <c r="C87" s="2" t="s">
        <v>202</v>
      </c>
      <c r="E87" s="25"/>
      <c r="F87" s="104"/>
      <c r="G87" s="15"/>
    </row>
    <row r="88" spans="3:16">
      <c r="D88" s="2" t="s">
        <v>203</v>
      </c>
      <c r="E88" s="25"/>
      <c r="F88" s="104"/>
      <c r="G88" s="252">
        <v>0</v>
      </c>
      <c r="I88" s="19">
        <f>+G88*(1+I89)</f>
        <v>0</v>
      </c>
      <c r="J88" s="19"/>
      <c r="K88" s="19">
        <f>+I88*(1+K89)</f>
        <v>0</v>
      </c>
      <c r="L88" s="19"/>
      <c r="M88" s="19">
        <f>+K88*(1+M89)</f>
        <v>0</v>
      </c>
      <c r="N88" s="19"/>
      <c r="O88" s="19">
        <f>+M88*(1+O89)</f>
        <v>0</v>
      </c>
    </row>
    <row r="89" spans="3:16">
      <c r="D89" s="2" t="s">
        <v>204</v>
      </c>
      <c r="E89" s="25"/>
      <c r="F89" s="104"/>
      <c r="G89" s="15"/>
      <c r="I89" s="102">
        <v>0</v>
      </c>
      <c r="J89" s="28"/>
      <c r="K89" s="28">
        <f>+I89</f>
        <v>0</v>
      </c>
      <c r="L89" s="28"/>
      <c r="M89" s="28">
        <f>+K89</f>
        <v>0</v>
      </c>
      <c r="N89" s="28"/>
      <c r="O89" s="28">
        <f>+M89</f>
        <v>0</v>
      </c>
    </row>
    <row r="90" spans="3:16">
      <c r="D90" s="2" t="s">
        <v>205</v>
      </c>
      <c r="E90" s="25"/>
      <c r="F90" s="104"/>
      <c r="G90" s="252">
        <v>0</v>
      </c>
      <c r="I90" s="70">
        <f>+G90*(1+I89)</f>
        <v>0</v>
      </c>
      <c r="J90" s="28"/>
      <c r="K90" s="70">
        <f>+I90*(1+K89)</f>
        <v>0</v>
      </c>
      <c r="L90" s="28"/>
      <c r="M90" s="70">
        <f>+K90*(1+M89)</f>
        <v>0</v>
      </c>
      <c r="N90" s="28"/>
      <c r="O90" s="70">
        <f>+M90*(1+O89)</f>
        <v>0</v>
      </c>
    </row>
    <row r="91" spans="3:16">
      <c r="E91" s="25"/>
      <c r="F91" s="104"/>
      <c r="G91" s="15"/>
      <c r="I91" s="28"/>
      <c r="J91" s="28"/>
      <c r="K91" s="28"/>
      <c r="L91" s="28"/>
      <c r="M91" s="28"/>
      <c r="N91" s="28"/>
      <c r="O91" s="28"/>
    </row>
    <row r="92" spans="3:16">
      <c r="C92" s="2" t="s">
        <v>206</v>
      </c>
      <c r="E92" s="25"/>
      <c r="F92" s="104"/>
      <c r="G92" s="15"/>
    </row>
    <row r="93" spans="3:16">
      <c r="D93" s="2" t="s">
        <v>207</v>
      </c>
      <c r="E93" s="25"/>
      <c r="F93" s="104"/>
      <c r="G93" s="256">
        <v>0</v>
      </c>
      <c r="H93" s="229"/>
      <c r="I93" s="222">
        <f>+G93</f>
        <v>0</v>
      </c>
      <c r="J93" s="232"/>
      <c r="K93" s="222">
        <f>+I93</f>
        <v>0</v>
      </c>
      <c r="L93" s="232"/>
      <c r="M93" s="222">
        <f>+K93</f>
        <v>0</v>
      </c>
      <c r="N93" s="232"/>
      <c r="O93" s="222">
        <f>+M93</f>
        <v>0</v>
      </c>
    </row>
    <row r="94" spans="3:16">
      <c r="D94" s="2" t="s">
        <v>208</v>
      </c>
      <c r="E94" s="25"/>
      <c r="F94" s="104"/>
      <c r="G94" s="256">
        <v>0</v>
      </c>
      <c r="H94" s="227"/>
      <c r="I94" s="222">
        <f>+G94</f>
        <v>0</v>
      </c>
      <c r="J94" s="229"/>
      <c r="K94" s="222">
        <f>+I94</f>
        <v>0</v>
      </c>
      <c r="L94" s="229"/>
      <c r="M94" s="222">
        <f>+K94</f>
        <v>0</v>
      </c>
      <c r="N94" s="229"/>
      <c r="O94" s="222">
        <f>+M94</f>
        <v>0</v>
      </c>
    </row>
    <row r="95" spans="3:16">
      <c r="E95" s="25"/>
      <c r="F95" s="104"/>
      <c r="G95" s="15"/>
      <c r="I95" s="28"/>
      <c r="J95" s="28"/>
      <c r="K95" s="28"/>
      <c r="L95" s="28"/>
      <c r="M95" s="28"/>
      <c r="N95" s="28"/>
      <c r="O95" s="28"/>
    </row>
    <row r="96" spans="3:16">
      <c r="C96" s="2" t="s">
        <v>31</v>
      </c>
      <c r="E96" s="25"/>
      <c r="F96" s="104"/>
      <c r="G96" s="15"/>
      <c r="I96" s="28"/>
      <c r="J96" s="28"/>
      <c r="K96" s="28"/>
      <c r="L96" s="28"/>
      <c r="M96" s="28"/>
      <c r="N96" s="28"/>
      <c r="O96" s="28"/>
      <c r="P96" s="71"/>
    </row>
    <row r="97" spans="4:15">
      <c r="D97" s="2" t="s">
        <v>6</v>
      </c>
      <c r="E97" s="25"/>
      <c r="F97" s="104"/>
      <c r="G97" s="252">
        <v>0</v>
      </c>
      <c r="I97" s="15">
        <f>+G97</f>
        <v>0</v>
      </c>
      <c r="J97" s="28"/>
      <c r="K97" s="15">
        <f>+I97</f>
        <v>0</v>
      </c>
      <c r="L97" s="28"/>
      <c r="M97" s="15">
        <f>+K97</f>
        <v>0</v>
      </c>
      <c r="N97" s="28"/>
      <c r="O97" s="15">
        <f>+M97</f>
        <v>0</v>
      </c>
    </row>
  </sheetData>
  <phoneticPr fontId="0" type="noConversion"/>
  <printOptions horizontalCentered="1"/>
  <pageMargins left="0.24803149599999999" right="0.24803149599999999" top="0.484251969" bottom="0.484251969" header="0.261811024" footer="0.261811024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3"/>
  <sheetViews>
    <sheetView zoomScaleNormal="100" workbookViewId="0">
      <selection activeCell="G62" sqref="G62"/>
    </sheetView>
  </sheetViews>
  <sheetFormatPr defaultRowHeight="11.25"/>
  <cols>
    <col min="1" max="1" width="5.28515625" style="2" customWidth="1"/>
    <col min="2" max="3" width="3.7109375" style="2" customWidth="1"/>
    <col min="4" max="4" width="24.7109375" style="2" customWidth="1"/>
    <col min="5" max="6" width="2.7109375" style="2" customWidth="1"/>
    <col min="7" max="7" width="12.7109375" style="8" customWidth="1"/>
    <col min="8" max="8" width="2.7109375" style="8" customWidth="1"/>
    <col min="9" max="9" width="12.7109375" style="8" customWidth="1"/>
    <col min="10" max="10" width="2.7109375" style="8" customWidth="1"/>
    <col min="11" max="11" width="12.7109375" style="8" customWidth="1"/>
    <col min="12" max="12" width="2.7109375" style="8" customWidth="1"/>
    <col min="13" max="13" width="12.7109375" style="8" customWidth="1"/>
    <col min="14" max="14" width="2.7109375" style="8" customWidth="1"/>
    <col min="15" max="15" width="12.7109375" style="8" customWidth="1"/>
    <col min="16" max="16" width="2.7109375" style="2" customWidth="1"/>
    <col min="17" max="16384" width="9.140625" style="2"/>
  </cols>
  <sheetData>
    <row r="1" spans="1:15" ht="20.25">
      <c r="A1" s="36" t="str">
        <f>+'Cost assumptions'!A1</f>
        <v>Incubatee SA</v>
      </c>
    </row>
    <row r="3" spans="1:15" ht="15">
      <c r="A3" s="37" t="s">
        <v>64</v>
      </c>
    </row>
    <row r="4" spans="1:15" ht="12" customHeight="1">
      <c r="A4" s="7"/>
    </row>
    <row r="5" spans="1:15">
      <c r="A5" s="9"/>
      <c r="B5" s="9"/>
      <c r="C5" s="6"/>
      <c r="D5" s="6"/>
      <c r="E5" s="6"/>
      <c r="F5" s="6"/>
      <c r="G5" s="53" t="s">
        <v>1</v>
      </c>
      <c r="H5" s="20"/>
      <c r="I5" s="56" t="s">
        <v>2</v>
      </c>
      <c r="J5" s="56"/>
      <c r="K5" s="56" t="s">
        <v>3</v>
      </c>
      <c r="L5" s="56"/>
      <c r="M5" s="56" t="s">
        <v>4</v>
      </c>
      <c r="N5" s="56"/>
      <c r="O5" s="56" t="s">
        <v>5</v>
      </c>
    </row>
    <row r="6" spans="1:15" ht="5.25" customHeight="1">
      <c r="B6" s="13"/>
      <c r="G6" s="14"/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B7" s="13"/>
      <c r="C7" s="7" t="s">
        <v>62</v>
      </c>
      <c r="G7" s="16">
        <f>SUM(G8:G16)</f>
        <v>0</v>
      </c>
      <c r="H7" s="14"/>
      <c r="I7" s="16">
        <f>SUM(I8:I16)</f>
        <v>0</v>
      </c>
      <c r="J7" s="14"/>
      <c r="K7" s="16">
        <f>SUM(K8:K16)</f>
        <v>0</v>
      </c>
      <c r="L7" s="14"/>
      <c r="M7" s="16">
        <f>SUM(M8:M16)</f>
        <v>0</v>
      </c>
      <c r="N7" s="14"/>
      <c r="O7" s="16">
        <f>SUM(O8:O16)</f>
        <v>0</v>
      </c>
    </row>
    <row r="8" spans="1:15" ht="11.25" customHeight="1">
      <c r="B8" s="13"/>
      <c r="C8" s="13"/>
      <c r="D8" s="100" t="str">
        <f>+'Cost assumptions'!C8</f>
        <v>Customer 1</v>
      </c>
      <c r="G8" s="15">
        <f>+'Cost assumptions'!G8*'Revenue Assumptions'!G9</f>
        <v>0</v>
      </c>
      <c r="H8" s="14"/>
      <c r="I8" s="15">
        <f>+'Cost assumptions'!I8*'Revenue Assumptions'!I9</f>
        <v>0</v>
      </c>
      <c r="J8" s="14"/>
      <c r="K8" s="15">
        <f>+'Cost assumptions'!K8*'Revenue Assumptions'!K9</f>
        <v>0</v>
      </c>
      <c r="L8" s="14"/>
      <c r="M8" s="15">
        <f>+'Cost assumptions'!M8*'Revenue Assumptions'!M9</f>
        <v>0</v>
      </c>
      <c r="N8" s="14"/>
      <c r="O8" s="15">
        <f>+'Cost assumptions'!O8*'Revenue Assumptions'!O9</f>
        <v>0</v>
      </c>
    </row>
    <row r="9" spans="1:15" ht="11.25" customHeight="1">
      <c r="B9" s="13"/>
      <c r="C9" s="13"/>
      <c r="D9" s="100" t="str">
        <f>+'Cost assumptions'!C9</f>
        <v>Customer 2</v>
      </c>
      <c r="G9" s="15">
        <f>+'Cost assumptions'!G9*'Revenue Assumptions'!G14</f>
        <v>0</v>
      </c>
      <c r="H9" s="14"/>
      <c r="I9" s="15">
        <f>+'Cost assumptions'!I9*'Revenue Assumptions'!I14</f>
        <v>0</v>
      </c>
      <c r="J9" s="14"/>
      <c r="K9" s="15">
        <f>+'Cost assumptions'!K9*'Revenue Assumptions'!K14</f>
        <v>0</v>
      </c>
      <c r="L9" s="14"/>
      <c r="M9" s="15">
        <f>+'Cost assumptions'!M9*'Revenue Assumptions'!M14</f>
        <v>0</v>
      </c>
      <c r="N9" s="14"/>
      <c r="O9" s="15">
        <f>+'Cost assumptions'!O9*'Revenue Assumptions'!O14</f>
        <v>0</v>
      </c>
    </row>
    <row r="10" spans="1:15" ht="11.25" customHeight="1">
      <c r="B10" s="13"/>
      <c r="C10" s="13"/>
      <c r="D10" s="100" t="str">
        <f>+'Cost assumptions'!C10</f>
        <v>Customer 3</v>
      </c>
      <c r="G10" s="15">
        <f>+'Cost assumptions'!G10*'Revenue Assumptions'!G19</f>
        <v>0</v>
      </c>
      <c r="H10" s="14"/>
      <c r="I10" s="15">
        <f>+'Cost assumptions'!I10*'Revenue Assumptions'!I19</f>
        <v>0</v>
      </c>
      <c r="J10" s="14"/>
      <c r="K10" s="15">
        <f>+'Cost assumptions'!K10*'Revenue Assumptions'!K19</f>
        <v>0</v>
      </c>
      <c r="L10" s="14"/>
      <c r="M10" s="15">
        <f>+'Cost assumptions'!M10*'Revenue Assumptions'!M19</f>
        <v>0</v>
      </c>
      <c r="N10" s="14"/>
      <c r="O10" s="15">
        <f>+'Cost assumptions'!O10*'Revenue Assumptions'!O19</f>
        <v>0</v>
      </c>
    </row>
    <row r="11" spans="1:15" ht="11.25" customHeight="1">
      <c r="B11" s="13"/>
      <c r="C11" s="13"/>
      <c r="D11" s="100" t="str">
        <f>+'Cost assumptions'!C11</f>
        <v>Customer 4</v>
      </c>
      <c r="G11" s="15">
        <f>+'Cost assumptions'!G11*'Revenue Assumptions'!G24</f>
        <v>0</v>
      </c>
      <c r="H11" s="14"/>
      <c r="I11" s="15">
        <f>+'Cost assumptions'!I11*'Revenue Assumptions'!I24</f>
        <v>0</v>
      </c>
      <c r="J11" s="14"/>
      <c r="K11" s="15">
        <f>+'Cost assumptions'!K11*'Revenue Assumptions'!K24</f>
        <v>0</v>
      </c>
      <c r="L11" s="14"/>
      <c r="M11" s="15">
        <f>+'Cost assumptions'!M11*'Revenue Assumptions'!M24</f>
        <v>0</v>
      </c>
      <c r="N11" s="14"/>
      <c r="O11" s="15">
        <f>+'Cost assumptions'!O11*'Revenue Assumptions'!O24</f>
        <v>0</v>
      </c>
    </row>
    <row r="12" spans="1:15" ht="11.25" customHeight="1">
      <c r="B12" s="13"/>
      <c r="C12" s="13"/>
      <c r="D12" s="100" t="str">
        <f>+'Cost assumptions'!C12</f>
        <v>Customer 5</v>
      </c>
      <c r="G12" s="15">
        <f>+'Cost assumptions'!G12*'Revenue Assumptions'!G29</f>
        <v>0</v>
      </c>
      <c r="H12" s="14"/>
      <c r="I12" s="15">
        <f>+'Cost assumptions'!I12*'Revenue Assumptions'!I29</f>
        <v>0</v>
      </c>
      <c r="J12" s="14"/>
      <c r="K12" s="15">
        <f>+'Cost assumptions'!K12*'Revenue Assumptions'!K29</f>
        <v>0</v>
      </c>
      <c r="L12" s="14"/>
      <c r="M12" s="15">
        <f>+'Cost assumptions'!M12*'Revenue Assumptions'!M29</f>
        <v>0</v>
      </c>
      <c r="N12" s="14"/>
      <c r="O12" s="15">
        <f>+'Cost assumptions'!O12*'Revenue Assumptions'!O29</f>
        <v>0</v>
      </c>
    </row>
    <row r="13" spans="1:15" ht="11.25" customHeight="1">
      <c r="B13" s="13"/>
      <c r="C13" s="13"/>
      <c r="D13" s="100" t="str">
        <f>+'Cost assumptions'!C13</f>
        <v>Customer 6</v>
      </c>
      <c r="G13" s="15">
        <f>+'Cost assumptions'!G13*'Revenue Assumptions'!G34</f>
        <v>0</v>
      </c>
      <c r="H13" s="14"/>
      <c r="I13" s="33">
        <f>+'Cost assumptions'!I13*'Revenue Assumptions'!I34</f>
        <v>0</v>
      </c>
      <c r="J13" s="14"/>
      <c r="K13" s="33">
        <f>+'Cost assumptions'!K13*'Revenue Assumptions'!K34</f>
        <v>0</v>
      </c>
      <c r="L13" s="14"/>
      <c r="M13" s="33">
        <f>+'Cost assumptions'!M13*'Revenue Assumptions'!M34</f>
        <v>0</v>
      </c>
      <c r="N13" s="14"/>
      <c r="O13" s="33">
        <f>+'Cost assumptions'!O13*'Revenue Assumptions'!O34</f>
        <v>0</v>
      </c>
    </row>
    <row r="14" spans="1:15" ht="11.25" customHeight="1">
      <c r="B14" s="13"/>
      <c r="C14" s="13"/>
      <c r="D14" s="100" t="str">
        <f>+'Cost assumptions'!C14</f>
        <v>Customer 7</v>
      </c>
      <c r="G14" s="15">
        <f>+'Cost assumptions'!G14*'Revenue Assumptions'!G39</f>
        <v>0</v>
      </c>
      <c r="H14" s="14"/>
      <c r="I14" s="15">
        <f>+'Cost assumptions'!I14*'Revenue Assumptions'!I39</f>
        <v>0</v>
      </c>
      <c r="J14" s="14"/>
      <c r="K14" s="15">
        <f>+'Cost assumptions'!K14*'Revenue Assumptions'!K39</f>
        <v>0</v>
      </c>
      <c r="L14" s="14"/>
      <c r="M14" s="15">
        <f>+'Cost assumptions'!M14*'Revenue Assumptions'!M39</f>
        <v>0</v>
      </c>
      <c r="N14" s="14"/>
      <c r="O14" s="15">
        <f>+'Cost assumptions'!O14*'Revenue Assumptions'!O39</f>
        <v>0</v>
      </c>
    </row>
    <row r="15" spans="1:15" ht="11.25" customHeight="1">
      <c r="B15" s="13"/>
      <c r="C15" s="13"/>
      <c r="D15" s="100" t="str">
        <f>+'Cost assumptions'!C15</f>
        <v>Customer 8</v>
      </c>
      <c r="G15" s="15">
        <f>+'Cost assumptions'!G15*'Revenue Assumptions'!G44</f>
        <v>0</v>
      </c>
      <c r="H15" s="14"/>
      <c r="I15" s="15">
        <f>+'Cost assumptions'!I15*'Revenue Assumptions'!I44</f>
        <v>0</v>
      </c>
      <c r="J15" s="14"/>
      <c r="K15" s="15">
        <f>+'Cost assumptions'!K15*'Revenue Assumptions'!K44</f>
        <v>0</v>
      </c>
      <c r="L15" s="14"/>
      <c r="M15" s="15">
        <f>+'Cost assumptions'!M15*'Revenue Assumptions'!M44</f>
        <v>0</v>
      </c>
      <c r="N15" s="14"/>
      <c r="O15" s="15">
        <f>+'Cost assumptions'!O15*'Revenue Assumptions'!O44</f>
        <v>0</v>
      </c>
    </row>
    <row r="16" spans="1:15" ht="11.25" customHeight="1">
      <c r="B16" s="13"/>
      <c r="C16" s="13"/>
      <c r="D16" s="100" t="str">
        <f>+'Cost assumptions'!C16</f>
        <v>Customer 9</v>
      </c>
      <c r="G16" s="15">
        <f>+'Cost assumptions'!G16*'Revenue Assumptions'!G49</f>
        <v>0</v>
      </c>
      <c r="H16" s="14"/>
      <c r="I16" s="15">
        <f>+'Cost assumptions'!I16*'Revenue Assumptions'!I49</f>
        <v>0</v>
      </c>
      <c r="J16" s="14"/>
      <c r="K16" s="15">
        <f>+'Cost assumptions'!K16*'Revenue Assumptions'!K49</f>
        <v>0</v>
      </c>
      <c r="L16" s="14"/>
      <c r="M16" s="15">
        <f>+'Cost assumptions'!M16*'Revenue Assumptions'!M49</f>
        <v>0</v>
      </c>
      <c r="N16" s="14"/>
      <c r="O16" s="15">
        <f>+'Cost assumptions'!O16*'Revenue Assumptions'!O49</f>
        <v>0</v>
      </c>
    </row>
    <row r="17" spans="1:15" ht="11.25" customHeight="1">
      <c r="B17" s="13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7" customFormat="1" ht="11.25" customHeight="1">
      <c r="C18" s="7" t="s">
        <v>187</v>
      </c>
      <c r="G18" s="16">
        <f>SUM(G19:G21)</f>
        <v>0</v>
      </c>
      <c r="H18" s="16"/>
      <c r="I18" s="16">
        <f>SUM(I19:I21)</f>
        <v>0</v>
      </c>
      <c r="J18" s="16"/>
      <c r="K18" s="16">
        <f>SUM(K19:K21)</f>
        <v>0</v>
      </c>
      <c r="L18" s="16"/>
      <c r="M18" s="16">
        <f>SUM(M19:M21)</f>
        <v>0</v>
      </c>
      <c r="N18" s="16"/>
      <c r="O18" s="16">
        <f>SUM(O19:O21)</f>
        <v>0</v>
      </c>
    </row>
    <row r="19" spans="1:15" ht="11.25" customHeight="1">
      <c r="D19" s="2" t="str">
        <f>'Cost assumptions'!C19</f>
        <v>Adverstising</v>
      </c>
      <c r="G19" s="33">
        <f>+'Cost assumptions'!G19</f>
        <v>0</v>
      </c>
      <c r="H19" s="15"/>
      <c r="I19" s="33">
        <f>+'Cost assumptions'!I19</f>
        <v>0</v>
      </c>
      <c r="J19" s="15"/>
      <c r="K19" s="33">
        <f>+'Cost assumptions'!K19</f>
        <v>0</v>
      </c>
      <c r="L19" s="15"/>
      <c r="M19" s="33">
        <f>+'Cost assumptions'!M19</f>
        <v>0</v>
      </c>
      <c r="N19" s="15"/>
      <c r="O19" s="33">
        <f>+'Cost assumptions'!O19</f>
        <v>0</v>
      </c>
    </row>
    <row r="20" spans="1:15">
      <c r="D20" s="2" t="str">
        <f>'Cost assumptions'!C21</f>
        <v>Promotion</v>
      </c>
      <c r="G20" s="33">
        <f>+'Cost assumptions'!G21</f>
        <v>0</v>
      </c>
      <c r="H20" s="15"/>
      <c r="I20" s="33">
        <f>+'Cost assumptions'!I21</f>
        <v>0</v>
      </c>
      <c r="J20" s="15"/>
      <c r="K20" s="33">
        <f>+'Cost assumptions'!K21</f>
        <v>0</v>
      </c>
      <c r="L20" s="15"/>
      <c r="M20" s="33">
        <f>+'Cost assumptions'!M21</f>
        <v>0</v>
      </c>
      <c r="N20" s="15"/>
      <c r="O20" s="33">
        <f>+'Cost assumptions'!O21</f>
        <v>0</v>
      </c>
    </row>
    <row r="21" spans="1:15">
      <c r="D21" s="2" t="str">
        <f>'Cost assumptions'!C23</f>
        <v>Other Marketing</v>
      </c>
      <c r="G21" s="33">
        <f>+'Cost assumptions'!G23</f>
        <v>0</v>
      </c>
      <c r="H21" s="15"/>
      <c r="I21" s="33">
        <f>+'Cost assumptions'!I23</f>
        <v>0</v>
      </c>
      <c r="J21" s="15"/>
      <c r="K21" s="33">
        <f>+'Cost assumptions'!K23</f>
        <v>0</v>
      </c>
      <c r="L21" s="15"/>
      <c r="M21" s="33">
        <f>+'Cost assumptions'!M23</f>
        <v>0</v>
      </c>
      <c r="N21" s="15"/>
      <c r="O21" s="33">
        <f>+'Cost assumptions'!O23</f>
        <v>0</v>
      </c>
    </row>
    <row r="22" spans="1:15">
      <c r="G22" s="15"/>
      <c r="H22" s="15"/>
      <c r="I22" s="15"/>
      <c r="J22" s="15"/>
      <c r="K22" s="15"/>
      <c r="L22" s="15"/>
      <c r="M22" s="15"/>
      <c r="N22" s="15"/>
      <c r="O22" s="15"/>
    </row>
    <row r="23" spans="1:15" s="7" customFormat="1">
      <c r="C23" s="7" t="s">
        <v>13</v>
      </c>
      <c r="G23" s="16">
        <f>SUM(G24:G26)</f>
        <v>0</v>
      </c>
      <c r="H23" s="16"/>
      <c r="I23" s="16">
        <f>SUM(I24:I26)</f>
        <v>0</v>
      </c>
      <c r="J23" s="16"/>
      <c r="K23" s="16">
        <f>SUM(K24:K26)</f>
        <v>0</v>
      </c>
      <c r="L23" s="16"/>
      <c r="M23" s="16">
        <f>SUM(M24:M26)</f>
        <v>0</v>
      </c>
      <c r="N23" s="16"/>
      <c r="O23" s="16">
        <f>SUM(O24:O26)</f>
        <v>0</v>
      </c>
    </row>
    <row r="24" spans="1:15">
      <c r="D24" s="2" t="s">
        <v>0</v>
      </c>
      <c r="G24" s="15">
        <f>+'Cost assumptions'!G28*'Cost assumptions'!G29*12</f>
        <v>0</v>
      </c>
      <c r="H24" s="15"/>
      <c r="I24" s="15">
        <f>+'Cost assumptions'!I28*'Cost assumptions'!I29*12</f>
        <v>0</v>
      </c>
      <c r="J24" s="15"/>
      <c r="K24" s="15">
        <f>+'Cost assumptions'!K28*'Cost assumptions'!K29*12</f>
        <v>0</v>
      </c>
      <c r="L24" s="15"/>
      <c r="M24" s="15">
        <f>+'Cost assumptions'!M28*'Cost assumptions'!M29*12</f>
        <v>0</v>
      </c>
      <c r="N24" s="15"/>
      <c r="O24" s="15">
        <f>+'Cost assumptions'!O28*'Cost assumptions'!O29*12</f>
        <v>0</v>
      </c>
    </row>
    <row r="25" spans="1:15">
      <c r="D25" s="2" t="s">
        <v>47</v>
      </c>
      <c r="G25" s="15">
        <f>(+'Cost assumptions'!G31*'Cost assumptions'!G32*12)+('Cost assumptions'!G34*'Cost assumptions'!G35*12)</f>
        <v>0</v>
      </c>
      <c r="H25" s="15"/>
      <c r="I25" s="15">
        <v>0</v>
      </c>
      <c r="J25" s="15"/>
      <c r="K25" s="15">
        <v>0</v>
      </c>
      <c r="L25" s="15"/>
      <c r="M25" s="15">
        <v>0</v>
      </c>
      <c r="N25" s="15"/>
      <c r="O25" s="15">
        <v>0</v>
      </c>
    </row>
    <row r="26" spans="1:15">
      <c r="D26" s="2" t="s">
        <v>48</v>
      </c>
      <c r="G26" s="15">
        <f>+('Cost assumptions'!G38+'Cost assumptions'!G40+'Cost assumptions'!G42)</f>
        <v>0</v>
      </c>
      <c r="H26" s="15"/>
      <c r="I26" s="15">
        <f>+('Cost assumptions'!I38+'Cost assumptions'!I40+'Cost assumptions'!I42)</f>
        <v>0</v>
      </c>
      <c r="J26" s="15"/>
      <c r="K26" s="15">
        <f>+('Cost assumptions'!K38+'Cost assumptions'!K40+'Cost assumptions'!K42)</f>
        <v>0</v>
      </c>
      <c r="L26" s="15"/>
      <c r="M26" s="15">
        <f>+('Cost assumptions'!M38+'Cost assumptions'!M40+'Cost assumptions'!M42)</f>
        <v>0</v>
      </c>
      <c r="N26" s="15"/>
      <c r="O26" s="15">
        <f>+('Cost assumptions'!O38+'Cost assumptions'!O40+'Cost assumptions'!O42)</f>
        <v>0</v>
      </c>
    </row>
    <row r="27" spans="1:15"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7"/>
      <c r="B28" s="7"/>
      <c r="C28" s="7" t="s">
        <v>9</v>
      </c>
      <c r="D28" s="7"/>
      <c r="E28" s="7"/>
      <c r="F28" s="7"/>
      <c r="G28" s="16">
        <f>SUM(G29:G31)</f>
        <v>0</v>
      </c>
      <c r="H28" s="16"/>
      <c r="I28" s="16">
        <f>SUM(I29:I31)</f>
        <v>0</v>
      </c>
      <c r="J28" s="16"/>
      <c r="K28" s="16">
        <f>SUM(K29:K31)</f>
        <v>0</v>
      </c>
      <c r="L28" s="16"/>
      <c r="M28" s="16">
        <f>SUM(M29:M31)</f>
        <v>0</v>
      </c>
      <c r="N28" s="16"/>
      <c r="O28" s="16">
        <f>SUM(O29:O31)</f>
        <v>0</v>
      </c>
    </row>
    <row r="29" spans="1:15" s="7" customFormat="1">
      <c r="A29" s="2"/>
      <c r="B29" s="2"/>
      <c r="C29" s="2"/>
      <c r="D29" s="2" t="s">
        <v>10</v>
      </c>
      <c r="E29" s="2"/>
      <c r="F29" s="2"/>
      <c r="G29" s="15">
        <f>+'Cost assumptions'!G45</f>
        <v>0</v>
      </c>
      <c r="H29" s="15"/>
      <c r="I29" s="15">
        <f>+G29*(1+'Cost assumptions'!I45)</f>
        <v>0</v>
      </c>
      <c r="J29" s="15"/>
      <c r="K29" s="15">
        <f>+I29*(1+'Cost assumptions'!K45)</f>
        <v>0</v>
      </c>
      <c r="L29" s="15"/>
      <c r="M29" s="15">
        <f>+K29*(1+'Cost assumptions'!M45)</f>
        <v>0</v>
      </c>
      <c r="N29" s="15"/>
      <c r="O29" s="15">
        <f>+M29*(1+'Cost assumptions'!O45)</f>
        <v>0</v>
      </c>
    </row>
    <row r="30" spans="1:15">
      <c r="D30" s="2" t="s">
        <v>14</v>
      </c>
      <c r="G30" s="15">
        <f>+'Cost assumptions'!G46</f>
        <v>0</v>
      </c>
      <c r="H30" s="15"/>
      <c r="I30" s="15">
        <f>+G30*(1+'Cost assumptions'!I46)</f>
        <v>0</v>
      </c>
      <c r="J30" s="15"/>
      <c r="K30" s="15">
        <f>+I30*(1+'Cost assumptions'!K46)</f>
        <v>0</v>
      </c>
      <c r="L30" s="15"/>
      <c r="M30" s="15">
        <f>+K30*(1+'Cost assumptions'!M46)</f>
        <v>0</v>
      </c>
      <c r="N30" s="15"/>
      <c r="O30" s="15">
        <f>+M30*(1+'Cost assumptions'!O46)</f>
        <v>0</v>
      </c>
    </row>
    <row r="31" spans="1:15">
      <c r="D31" s="2" t="s">
        <v>258</v>
      </c>
      <c r="G31" s="15">
        <f>+'Cost assumptions'!G47</f>
        <v>0</v>
      </c>
      <c r="H31" s="15"/>
      <c r="I31" s="15">
        <f>+G31*(1+'Cost assumptions'!I47)</f>
        <v>0</v>
      </c>
      <c r="J31" s="15"/>
      <c r="K31" s="15">
        <f>+I31*(1+'Cost assumptions'!K47)</f>
        <v>0</v>
      </c>
      <c r="L31" s="15"/>
      <c r="M31" s="15">
        <f>+K31*(1+'Cost assumptions'!M47)</f>
        <v>0</v>
      </c>
      <c r="N31" s="15"/>
      <c r="O31" s="15">
        <f>+M31*(1+'Cost assumptions'!O47)</f>
        <v>0</v>
      </c>
    </row>
    <row r="32" spans="1:15"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7"/>
      <c r="B33" s="7"/>
      <c r="C33" s="7" t="s">
        <v>32</v>
      </c>
      <c r="D33" s="7"/>
      <c r="E33" s="7"/>
      <c r="F33" s="7"/>
      <c r="G33" s="16">
        <f>SUM(G34:G36)</f>
        <v>0</v>
      </c>
      <c r="H33" s="16"/>
      <c r="I33" s="16">
        <f>SUM(I34:I36)</f>
        <v>0</v>
      </c>
      <c r="J33" s="16"/>
      <c r="K33" s="16">
        <f>SUM(K34:K36)</f>
        <v>0</v>
      </c>
      <c r="L33" s="16"/>
      <c r="M33" s="16">
        <f>SUM(M34:M36)</f>
        <v>0</v>
      </c>
      <c r="N33" s="16"/>
      <c r="O33" s="16">
        <f>SUM(O34:O36)</f>
        <v>0</v>
      </c>
    </row>
    <row r="34" spans="1:15" s="7" customFormat="1">
      <c r="A34" s="2"/>
      <c r="B34" s="2"/>
      <c r="C34" s="2"/>
      <c r="D34" s="2" t="s">
        <v>71</v>
      </c>
      <c r="E34" s="2"/>
      <c r="F34" s="2"/>
      <c r="G34" s="15">
        <f>+'Cost assumptions'!G50</f>
        <v>0</v>
      </c>
      <c r="H34" s="15"/>
      <c r="I34" s="15">
        <f>+G34*(1+'Cost assumptions'!I50)</f>
        <v>0</v>
      </c>
      <c r="J34" s="15"/>
      <c r="K34" s="15">
        <f>+I34*(1+'Cost assumptions'!K50)</f>
        <v>0</v>
      </c>
      <c r="L34" s="15"/>
      <c r="M34" s="15">
        <f>+K34*(1+'Cost assumptions'!M50)</f>
        <v>0</v>
      </c>
      <c r="N34" s="15"/>
      <c r="O34" s="15">
        <f>+M34*(1+'Cost assumptions'!O50)</f>
        <v>0</v>
      </c>
    </row>
    <row r="35" spans="1:15">
      <c r="D35" s="2" t="s">
        <v>68</v>
      </c>
      <c r="G35" s="15">
        <f>+'Cost assumptions'!G51</f>
        <v>0</v>
      </c>
      <c r="H35" s="15"/>
      <c r="I35" s="15">
        <f>+G35*(1+'Cost assumptions'!I51)</f>
        <v>0</v>
      </c>
      <c r="J35" s="15"/>
      <c r="K35" s="15">
        <f>+I35*(1+'Cost assumptions'!K51)</f>
        <v>0</v>
      </c>
      <c r="L35" s="15"/>
      <c r="M35" s="15">
        <f>+K35*(1+'Cost assumptions'!M51)</f>
        <v>0</v>
      </c>
      <c r="N35" s="15"/>
      <c r="O35" s="15">
        <f>+M35*(1+'Cost assumptions'!O51)</f>
        <v>0</v>
      </c>
    </row>
    <row r="36" spans="1:15">
      <c r="D36" s="2" t="s">
        <v>6</v>
      </c>
      <c r="G36" s="15">
        <f>+'Cost assumptions'!G52</f>
        <v>0</v>
      </c>
      <c r="H36" s="15"/>
      <c r="I36" s="15">
        <f>+G36*(1+'Cost assumptions'!I52)</f>
        <v>0</v>
      </c>
      <c r="J36" s="15"/>
      <c r="K36" s="15">
        <f>+I36*(1+'Cost assumptions'!K52)</f>
        <v>0</v>
      </c>
      <c r="L36" s="15"/>
      <c r="M36" s="15">
        <f>+K36*(1+'Cost assumptions'!M52)</f>
        <v>0</v>
      </c>
      <c r="N36" s="15"/>
      <c r="O36" s="15">
        <f>+M36*(1+'Cost assumptions'!O52)</f>
        <v>0</v>
      </c>
    </row>
    <row r="37" spans="1:15"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7"/>
      <c r="B38" s="7"/>
      <c r="C38" s="7" t="s">
        <v>7</v>
      </c>
      <c r="D38" s="7"/>
      <c r="E38" s="7"/>
      <c r="F38" s="7"/>
      <c r="G38" s="105">
        <f>+G40+G45</f>
        <v>0</v>
      </c>
      <c r="H38" s="16"/>
      <c r="I38" s="105">
        <f>+I40+I45</f>
        <v>0</v>
      </c>
      <c r="J38" s="16"/>
      <c r="K38" s="105">
        <f>+K40+K45</f>
        <v>0</v>
      </c>
      <c r="L38" s="16"/>
      <c r="M38" s="105">
        <f>+M40+M45</f>
        <v>0</v>
      </c>
      <c r="N38" s="16"/>
      <c r="O38" s="105">
        <f>+O40+O45</f>
        <v>0</v>
      </c>
    </row>
    <row r="39" spans="1:15" s="7" customFormat="1">
      <c r="G39" s="16"/>
      <c r="H39" s="16"/>
      <c r="I39" s="16"/>
      <c r="J39" s="16"/>
      <c r="K39" s="16"/>
      <c r="L39" s="16"/>
      <c r="M39" s="16"/>
      <c r="N39" s="16"/>
      <c r="O39" s="16"/>
    </row>
    <row r="40" spans="1:15" s="7" customFormat="1">
      <c r="D40" s="233" t="s">
        <v>190</v>
      </c>
      <c r="G40" s="16">
        <f>SUM(G41:G43)</f>
        <v>0</v>
      </c>
      <c r="H40" s="16"/>
      <c r="I40" s="16">
        <f>SUM(I41:I43)</f>
        <v>0</v>
      </c>
      <c r="J40" s="16"/>
      <c r="K40" s="16">
        <f>SUM(K41:K43)</f>
        <v>0</v>
      </c>
      <c r="L40" s="16"/>
      <c r="M40" s="16">
        <f>SUM(M41:M43)</f>
        <v>0</v>
      </c>
      <c r="N40" s="16"/>
      <c r="O40" s="16">
        <f>SUM(O41:O43)</f>
        <v>0</v>
      </c>
    </row>
    <row r="41" spans="1:15" s="7" customFormat="1">
      <c r="A41" s="2"/>
      <c r="B41" s="2"/>
      <c r="C41" s="2"/>
      <c r="D41" s="2" t="s">
        <v>43</v>
      </c>
      <c r="E41" s="2"/>
      <c r="F41" s="2"/>
      <c r="G41" s="15">
        <f>+'Cost assumptions'!G60*'Cost assumptions'!G59</f>
        <v>0</v>
      </c>
      <c r="H41" s="15"/>
      <c r="I41" s="33">
        <f>+'Cost assumptions'!I59*'Cost assumptions'!I60</f>
        <v>0</v>
      </c>
      <c r="J41" s="15"/>
      <c r="K41" s="33">
        <f>+'Cost assumptions'!K59*'Cost assumptions'!K60</f>
        <v>0</v>
      </c>
      <c r="L41" s="15"/>
      <c r="M41" s="33">
        <f>+'Cost assumptions'!M59*'Cost assumptions'!M60</f>
        <v>0</v>
      </c>
      <c r="N41" s="15"/>
      <c r="O41" s="33">
        <f>+'Cost assumptions'!O59*'Cost assumptions'!O60</f>
        <v>0</v>
      </c>
    </row>
    <row r="42" spans="1:15">
      <c r="D42" s="2" t="s">
        <v>45</v>
      </c>
      <c r="G42" s="15">
        <f>+'Cost assumptions'!G64*'Cost assumptions'!G63</f>
        <v>0</v>
      </c>
      <c r="H42" s="15"/>
      <c r="I42" s="33">
        <f>+'Cost assumptions'!I63*'Cost assumptions'!I64</f>
        <v>0</v>
      </c>
      <c r="J42" s="15"/>
      <c r="K42" s="33">
        <f>+'Cost assumptions'!K63*'Cost assumptions'!K64</f>
        <v>0</v>
      </c>
      <c r="L42" s="15"/>
      <c r="M42" s="33">
        <f>+'Cost assumptions'!M63*'Cost assumptions'!M64</f>
        <v>0</v>
      </c>
      <c r="N42" s="15"/>
      <c r="O42" s="33">
        <f>+'Cost assumptions'!O63*'Cost assumptions'!O64</f>
        <v>0</v>
      </c>
    </row>
    <row r="43" spans="1:15">
      <c r="D43" s="2" t="s">
        <v>8</v>
      </c>
      <c r="G43" s="15">
        <f>+'Cost assumptions'!G68*'Cost assumptions'!G69</f>
        <v>0</v>
      </c>
      <c r="H43" s="15"/>
      <c r="I43" s="33">
        <f>+'Cost assumptions'!I68*'Cost assumptions'!I69</f>
        <v>0</v>
      </c>
      <c r="J43" s="15"/>
      <c r="K43" s="33">
        <f>+'Cost assumptions'!K68*'Cost assumptions'!K69</f>
        <v>0</v>
      </c>
      <c r="L43" s="15"/>
      <c r="M43" s="33">
        <f>+'Cost assumptions'!M68*'Cost assumptions'!M69</f>
        <v>0</v>
      </c>
      <c r="N43" s="15"/>
      <c r="O43" s="33">
        <f>+'Cost assumptions'!O68*'Cost assumptions'!O69</f>
        <v>0</v>
      </c>
    </row>
    <row r="44" spans="1:15">
      <c r="G44" s="15"/>
      <c r="H44" s="15"/>
      <c r="I44" s="33"/>
      <c r="J44" s="15"/>
      <c r="K44" s="33"/>
      <c r="L44" s="15"/>
      <c r="M44" s="33"/>
      <c r="N44" s="15"/>
      <c r="O44" s="33"/>
    </row>
    <row r="45" spans="1:15">
      <c r="D45" s="233" t="s">
        <v>191</v>
      </c>
      <c r="G45" s="105">
        <f t="shared" ref="G45:M45" si="0">SUM(G46:G49)</f>
        <v>0</v>
      </c>
      <c r="H45" s="33"/>
      <c r="I45" s="105">
        <f t="shared" si="0"/>
        <v>0</v>
      </c>
      <c r="J45" s="33"/>
      <c r="K45" s="105">
        <f t="shared" si="0"/>
        <v>0</v>
      </c>
      <c r="L45" s="33"/>
      <c r="M45" s="105">
        <f t="shared" si="0"/>
        <v>0</v>
      </c>
      <c r="N45" s="33"/>
      <c r="O45" s="105">
        <f>SUM(O46:O49)</f>
        <v>0</v>
      </c>
    </row>
    <row r="46" spans="1:15">
      <c r="D46" s="2" t="s">
        <v>209</v>
      </c>
      <c r="G46" s="33">
        <f>+'Cost assumptions'!G77*'Cost assumptions'!G78+('Cost assumptions'!G79*'Cost assumptions'!G80)</f>
        <v>0</v>
      </c>
      <c r="H46" s="33"/>
      <c r="I46" s="33">
        <f>+'Cost assumptions'!I77*'Cost assumptions'!I78+('Cost assumptions'!I79*'Cost assumptions'!I80)</f>
        <v>0</v>
      </c>
      <c r="J46" s="33"/>
      <c r="K46" s="33">
        <f>+'Cost assumptions'!K77*'Cost assumptions'!K78+('Cost assumptions'!K79*'Cost assumptions'!K80)</f>
        <v>0</v>
      </c>
      <c r="L46" s="33"/>
      <c r="M46" s="33">
        <f>+'Cost assumptions'!M77*'Cost assumptions'!M78+('Cost assumptions'!M79*'Cost assumptions'!M80)</f>
        <v>0</v>
      </c>
      <c r="N46" s="33"/>
      <c r="O46" s="33">
        <f>+'Cost assumptions'!O77*'Cost assumptions'!O78+('Cost assumptions'!O79*'Cost assumptions'!O80)</f>
        <v>0</v>
      </c>
    </row>
    <row r="47" spans="1:15">
      <c r="D47" s="2" t="s">
        <v>198</v>
      </c>
      <c r="G47" s="15">
        <f>+'Cost assumptions'!G83*'Cost assumptions'!G84</f>
        <v>0</v>
      </c>
      <c r="H47" s="15"/>
      <c r="I47" s="33">
        <f>+'Cost assumptions'!I83*'Cost assumptions'!I84</f>
        <v>0</v>
      </c>
      <c r="J47" s="15"/>
      <c r="K47" s="33">
        <f>+'Cost assumptions'!K83*'Cost assumptions'!K84</f>
        <v>0</v>
      </c>
      <c r="L47" s="15"/>
      <c r="M47" s="33">
        <f>+'Cost assumptions'!M83*'Cost assumptions'!M84</f>
        <v>0</v>
      </c>
      <c r="N47" s="15"/>
      <c r="O47" s="33">
        <f>+'Cost assumptions'!O83*'Cost assumptions'!O84</f>
        <v>0</v>
      </c>
    </row>
    <row r="48" spans="1:15">
      <c r="D48" s="2" t="s">
        <v>210</v>
      </c>
      <c r="G48" s="15">
        <f>+'Cost assumptions'!G71*'Cost assumptions'!G55</f>
        <v>0</v>
      </c>
      <c r="H48" s="15"/>
      <c r="I48" s="33">
        <f>+'Cost assumptions'!I71*'Cost assumptions'!I55</f>
        <v>0</v>
      </c>
      <c r="J48" s="15"/>
      <c r="K48" s="33">
        <f>+'Cost assumptions'!K71*'Cost assumptions'!K55</f>
        <v>0</v>
      </c>
      <c r="L48" s="15"/>
      <c r="M48" s="33">
        <f>+'Cost assumptions'!M71*'Cost assumptions'!M55</f>
        <v>0</v>
      </c>
      <c r="N48" s="15"/>
      <c r="O48" s="33">
        <f>+'Cost assumptions'!O71*'Cost assumptions'!O55</f>
        <v>0</v>
      </c>
    </row>
    <row r="49" spans="1:15">
      <c r="D49" s="2" t="s">
        <v>11</v>
      </c>
      <c r="G49" s="15">
        <f>+'Cost assumptions'!G73*'Cost assumptions'!G75</f>
        <v>0</v>
      </c>
      <c r="H49" s="15"/>
      <c r="I49" s="33">
        <f>+'Cost assumptions'!I73</f>
        <v>0</v>
      </c>
      <c r="J49" s="15"/>
      <c r="K49" s="33">
        <f>+'Cost assumptions'!K73</f>
        <v>0</v>
      </c>
      <c r="L49" s="15"/>
      <c r="M49" s="33">
        <f>+'Cost assumptions'!M73</f>
        <v>0</v>
      </c>
      <c r="N49" s="15"/>
      <c r="O49" s="33">
        <f>+'Cost assumptions'!O73</f>
        <v>0</v>
      </c>
    </row>
    <row r="50" spans="1:15"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7"/>
      <c r="B51" s="7"/>
      <c r="C51" s="7" t="s">
        <v>202</v>
      </c>
      <c r="D51" s="7"/>
      <c r="E51" s="7"/>
      <c r="F51" s="7"/>
      <c r="G51" s="16">
        <f>SUM(G52:G53)</f>
        <v>0</v>
      </c>
      <c r="H51" s="16"/>
      <c r="I51" s="16">
        <f>SUM(I52:I53)</f>
        <v>0</v>
      </c>
      <c r="J51" s="16"/>
      <c r="K51" s="16">
        <f>SUM(K52:K53)</f>
        <v>0</v>
      </c>
      <c r="L51" s="16"/>
      <c r="M51" s="16">
        <f>SUM(M52:M53)</f>
        <v>0</v>
      </c>
      <c r="N51" s="16"/>
      <c r="O51" s="16">
        <f>SUM(O52:O53)</f>
        <v>0</v>
      </c>
    </row>
    <row r="52" spans="1:15" s="7" customFormat="1">
      <c r="A52" s="2"/>
      <c r="B52" s="2"/>
      <c r="C52" s="2"/>
      <c r="D52" s="2" t="s">
        <v>211</v>
      </c>
      <c r="E52" s="2"/>
      <c r="F52" s="2"/>
      <c r="G52" s="15">
        <f>+'Cost assumptions'!G88*'Cost assumptions'!G63</f>
        <v>0</v>
      </c>
      <c r="H52" s="15"/>
      <c r="I52" s="33">
        <f>+'Cost assumptions'!I88*('Cost assumptions'!I63+'Cost assumptions'!I59)</f>
        <v>0</v>
      </c>
      <c r="J52" s="15"/>
      <c r="K52" s="33">
        <f>+'Cost assumptions'!K88*('Cost assumptions'!K63+'Cost assumptions'!K59)</f>
        <v>0</v>
      </c>
      <c r="L52" s="15"/>
      <c r="M52" s="33">
        <f>+'Cost assumptions'!M88*('Cost assumptions'!M63+'Cost assumptions'!M59)</f>
        <v>0</v>
      </c>
      <c r="N52" s="15"/>
      <c r="O52" s="33">
        <f>+'Cost assumptions'!O88*('Cost assumptions'!O63+'Cost assumptions'!O59)</f>
        <v>0</v>
      </c>
    </row>
    <row r="53" spans="1:15">
      <c r="D53" s="2" t="s">
        <v>205</v>
      </c>
      <c r="G53" s="15">
        <f>+'Cost assumptions'!G90</f>
        <v>0</v>
      </c>
      <c r="H53" s="15"/>
      <c r="I53" s="33">
        <f>+'Cost assumptions'!I90</f>
        <v>0</v>
      </c>
      <c r="J53" s="15"/>
      <c r="K53" s="33">
        <f>+'Cost assumptions'!K90</f>
        <v>0</v>
      </c>
      <c r="L53" s="15"/>
      <c r="M53" s="33">
        <f>+'Cost assumptions'!M90</f>
        <v>0</v>
      </c>
      <c r="N53" s="15"/>
      <c r="O53" s="33">
        <f>+'Cost assumptions'!O90</f>
        <v>0</v>
      </c>
    </row>
    <row r="54" spans="1:15"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7"/>
      <c r="B55" s="7"/>
      <c r="C55" s="2" t="s">
        <v>212</v>
      </c>
      <c r="E55" s="7"/>
      <c r="F55" s="7"/>
      <c r="G55" s="16">
        <f>SUM(G56:G57)</f>
        <v>0</v>
      </c>
      <c r="H55" s="16"/>
      <c r="I55" s="16">
        <f>SUM(I56:I57)</f>
        <v>0</v>
      </c>
      <c r="J55" s="16"/>
      <c r="K55" s="16">
        <f>SUM(K56:K57)</f>
        <v>0</v>
      </c>
      <c r="L55" s="16"/>
      <c r="M55" s="16">
        <f>SUM(M56:M57)</f>
        <v>0</v>
      </c>
      <c r="N55" s="16"/>
      <c r="O55" s="16">
        <f>SUM(O56:O57)</f>
        <v>0</v>
      </c>
    </row>
    <row r="56" spans="1:15" s="7" customFormat="1">
      <c r="A56" s="2"/>
      <c r="B56" s="2"/>
      <c r="C56" s="2"/>
      <c r="D56" s="2" t="s">
        <v>207</v>
      </c>
      <c r="E56" s="2"/>
      <c r="F56" s="2"/>
      <c r="G56" s="15">
        <f>+'Cost assumptions'!G93*'Revenue Assumptions'!G51</f>
        <v>0</v>
      </c>
      <c r="H56" s="15"/>
      <c r="I56" s="33">
        <f>+'Cost assumptions'!I93*'Revenue Assumptions'!I$51</f>
        <v>0</v>
      </c>
      <c r="J56" s="15"/>
      <c r="K56" s="33">
        <f>+'Cost assumptions'!K93*'Revenue Assumptions'!K$51</f>
        <v>0</v>
      </c>
      <c r="L56" s="15"/>
      <c r="M56" s="33">
        <f>+'Cost assumptions'!M93*'Revenue Assumptions'!M$51</f>
        <v>0</v>
      </c>
      <c r="N56" s="15"/>
      <c r="O56" s="33">
        <f>+'Cost assumptions'!O93*'Revenue Assumptions'!O$51</f>
        <v>0</v>
      </c>
    </row>
    <row r="57" spans="1:15">
      <c r="D57" s="2" t="s">
        <v>208</v>
      </c>
      <c r="G57" s="15">
        <f>+'Cost assumptions'!G94*'Revenue Assumptions'!G51</f>
        <v>0</v>
      </c>
      <c r="H57" s="15"/>
      <c r="I57" s="33">
        <f>+'Cost assumptions'!I94*'Revenue Assumptions'!I$51</f>
        <v>0</v>
      </c>
      <c r="J57" s="15"/>
      <c r="K57" s="33">
        <f>+'Cost assumptions'!K94*'Revenue Assumptions'!K$51</f>
        <v>0</v>
      </c>
      <c r="L57" s="15"/>
      <c r="M57" s="33">
        <f>+'Cost assumptions'!M94*'Revenue Assumptions'!M$51</f>
        <v>0</v>
      </c>
      <c r="N57" s="15"/>
      <c r="O57" s="33">
        <f>+'Cost assumptions'!O94*'Revenue Assumptions'!O$51</f>
        <v>0</v>
      </c>
    </row>
    <row r="58" spans="1:15">
      <c r="G58" s="15"/>
      <c r="H58" s="15"/>
      <c r="I58" s="15"/>
      <c r="J58" s="15"/>
      <c r="K58" s="15"/>
      <c r="L58" s="15"/>
      <c r="M58" s="16"/>
      <c r="N58" s="15"/>
      <c r="O58" s="15"/>
    </row>
    <row r="59" spans="1:15" s="7" customFormat="1">
      <c r="C59" s="7" t="s">
        <v>12</v>
      </c>
      <c r="G59" s="16">
        <f>+Capital!G27</f>
        <v>0</v>
      </c>
      <c r="H59" s="16"/>
      <c r="I59" s="16">
        <f>+Capital!I27</f>
        <v>0</v>
      </c>
      <c r="J59" s="16"/>
      <c r="K59" s="16">
        <f>+Capital!K27</f>
        <v>0</v>
      </c>
      <c r="L59" s="16"/>
      <c r="M59" s="16">
        <f>+Capital!M27</f>
        <v>0</v>
      </c>
      <c r="N59" s="16"/>
      <c r="O59" s="16">
        <f>+Capital!O27</f>
        <v>0</v>
      </c>
    </row>
    <row r="60" spans="1:15" s="7" customFormat="1">
      <c r="G60" s="16"/>
      <c r="H60" s="16"/>
      <c r="I60" s="16"/>
      <c r="J60" s="16"/>
      <c r="K60" s="16"/>
      <c r="L60" s="16"/>
      <c r="M60" s="16"/>
      <c r="N60" s="16"/>
      <c r="O60" s="16"/>
    </row>
    <row r="61" spans="1:15" s="7" customFormat="1">
      <c r="C61" s="7" t="s">
        <v>223</v>
      </c>
      <c r="G61" s="16">
        <f>SUM(G62:G62)</f>
        <v>0</v>
      </c>
      <c r="H61" s="16"/>
      <c r="I61" s="16">
        <f>SUM(I62:I62)</f>
        <v>0</v>
      </c>
      <c r="J61" s="16"/>
      <c r="K61" s="16">
        <f>SUM(K62:K62)</f>
        <v>0</v>
      </c>
      <c r="L61" s="16"/>
      <c r="M61" s="16">
        <f>SUM(M62:M62)</f>
        <v>0</v>
      </c>
      <c r="N61" s="16"/>
      <c r="O61" s="16">
        <f>SUM(O62:O62)</f>
        <v>0</v>
      </c>
    </row>
    <row r="62" spans="1:15">
      <c r="D62" s="2" t="s">
        <v>276</v>
      </c>
      <c r="G62" s="15">
        <f>Capital!G40</f>
        <v>0</v>
      </c>
      <c r="H62" s="15"/>
      <c r="I62" s="15">
        <f>Capital!I40</f>
        <v>0</v>
      </c>
      <c r="J62" s="15"/>
      <c r="K62" s="15">
        <f>Capital!K40</f>
        <v>0</v>
      </c>
      <c r="L62" s="15"/>
      <c r="M62" s="15">
        <f>Capital!M40</f>
        <v>0</v>
      </c>
      <c r="N62" s="15"/>
      <c r="O62" s="15">
        <f>Capital!O40</f>
        <v>0</v>
      </c>
    </row>
    <row r="63" spans="1:15">
      <c r="G63" s="15"/>
      <c r="H63" s="15"/>
      <c r="I63" s="15"/>
      <c r="J63" s="15"/>
      <c r="K63" s="15"/>
      <c r="L63" s="15"/>
      <c r="M63" s="15"/>
      <c r="N63" s="15"/>
      <c r="O63" s="15"/>
    </row>
    <row r="64" spans="1:15" s="7" customFormat="1">
      <c r="C64" s="7" t="s">
        <v>31</v>
      </c>
      <c r="G64" s="16">
        <f>SUM(G65:G65)</f>
        <v>0</v>
      </c>
      <c r="H64" s="16"/>
      <c r="I64" s="16">
        <f>SUM(I65:I65)</f>
        <v>0</v>
      </c>
      <c r="J64" s="16"/>
      <c r="K64" s="16">
        <f>SUM(K65:K65)</f>
        <v>0</v>
      </c>
      <c r="L64" s="16"/>
      <c r="M64" s="16">
        <f>SUM(M65:M65)</f>
        <v>0</v>
      </c>
      <c r="N64" s="16"/>
      <c r="O64" s="16">
        <f>SUM(O65:O65)</f>
        <v>0</v>
      </c>
    </row>
    <row r="65" spans="2:15">
      <c r="D65" s="2" t="s">
        <v>6</v>
      </c>
      <c r="G65" s="15">
        <f>+'Cost assumptions'!G97</f>
        <v>0</v>
      </c>
      <c r="H65" s="15"/>
      <c r="I65" s="15">
        <f>+'Cost assumptions'!I97</f>
        <v>0</v>
      </c>
      <c r="J65" s="15"/>
      <c r="K65" s="15">
        <f>+'Cost assumptions'!K97</f>
        <v>0</v>
      </c>
      <c r="L65" s="15"/>
      <c r="M65" s="15">
        <f>+'Cost assumptions'!M97</f>
        <v>0</v>
      </c>
      <c r="N65" s="15"/>
      <c r="O65" s="15">
        <f>+'Cost assumptions'!O97</f>
        <v>0</v>
      </c>
    </row>
    <row r="66" spans="2:15">
      <c r="D66" s="2" t="s">
        <v>18</v>
      </c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2" thickBot="1">
      <c r="B67" s="7" t="s">
        <v>277</v>
      </c>
      <c r="G67" s="17">
        <f>+G64+G59+G51+G38+G33+G28+G23+G55+G7+G18+G61</f>
        <v>0</v>
      </c>
      <c r="H67" s="15"/>
      <c r="I67" s="17">
        <f>+I64+I59+I51+I38+I33+I28+I23+I55+I7+I18+I61</f>
        <v>0</v>
      </c>
      <c r="J67" s="15"/>
      <c r="K67" s="17">
        <f>+K64+K59+K51+K38+K33+K28+K23+K55+K7+K18+K61</f>
        <v>0</v>
      </c>
      <c r="L67" s="15"/>
      <c r="M67" s="17">
        <f>+M64+M59+M51+M38+M33+M28+M23+M55+M7+M18+M61</f>
        <v>0</v>
      </c>
      <c r="N67" s="15"/>
      <c r="O67" s="17">
        <f>+O64+O59+O51+O38+O33+O28+O23+O55+O7+O18+O61</f>
        <v>0</v>
      </c>
    </row>
    <row r="68" spans="2:15" ht="12" thickTop="1">
      <c r="G68" s="15"/>
      <c r="H68" s="15"/>
      <c r="I68" s="15"/>
      <c r="J68" s="15"/>
      <c r="K68" s="15"/>
      <c r="L68" s="15"/>
      <c r="M68" s="15"/>
      <c r="N68" s="15"/>
      <c r="O68" s="15"/>
    </row>
    <row r="69" spans="2:15">
      <c r="G69" s="15"/>
      <c r="H69" s="15"/>
      <c r="I69" s="15"/>
      <c r="J69" s="15"/>
      <c r="K69" s="15"/>
      <c r="L69" s="15"/>
      <c r="M69" s="15"/>
      <c r="N69" s="15"/>
      <c r="O69" s="15"/>
    </row>
    <row r="70" spans="2:15">
      <c r="G70" s="19"/>
      <c r="H70" s="19"/>
      <c r="I70" s="19"/>
      <c r="J70" s="19"/>
      <c r="K70" s="19"/>
      <c r="L70" s="19"/>
      <c r="M70" s="19"/>
      <c r="N70" s="19"/>
      <c r="O70" s="19"/>
    </row>
    <row r="71" spans="2:15">
      <c r="G71" s="19"/>
      <c r="H71" s="19"/>
      <c r="I71" s="19"/>
      <c r="J71" s="19"/>
      <c r="K71" s="19"/>
      <c r="L71" s="19"/>
      <c r="M71" s="19"/>
      <c r="N71" s="19"/>
      <c r="O71" s="19"/>
    </row>
    <row r="72" spans="2:15">
      <c r="G72" s="19"/>
      <c r="H72" s="19"/>
      <c r="I72" s="19"/>
      <c r="J72" s="19"/>
      <c r="K72" s="19"/>
      <c r="L72" s="19"/>
      <c r="M72" s="19"/>
      <c r="N72" s="19"/>
      <c r="O72" s="19"/>
    </row>
    <row r="73" spans="2:15">
      <c r="G73" s="19"/>
      <c r="H73" s="19"/>
      <c r="I73" s="19"/>
      <c r="J73" s="19"/>
      <c r="K73" s="19"/>
      <c r="L73" s="19"/>
      <c r="M73" s="19"/>
      <c r="N73" s="19"/>
      <c r="O73" s="19"/>
    </row>
    <row r="74" spans="2:15">
      <c r="G74" s="19"/>
      <c r="H74" s="19"/>
      <c r="I74" s="19"/>
      <c r="J74" s="19"/>
      <c r="K74" s="19"/>
      <c r="L74" s="19"/>
      <c r="M74" s="19"/>
      <c r="N74" s="19"/>
      <c r="O74" s="19"/>
    </row>
    <row r="75" spans="2:15">
      <c r="G75" s="19"/>
      <c r="H75" s="19"/>
      <c r="I75" s="19"/>
      <c r="J75" s="19"/>
      <c r="K75" s="19"/>
      <c r="L75" s="19"/>
      <c r="M75" s="19"/>
      <c r="N75" s="19"/>
      <c r="O75" s="19"/>
    </row>
    <row r="76" spans="2:15">
      <c r="G76" s="19"/>
      <c r="H76" s="19"/>
      <c r="I76" s="19"/>
      <c r="J76" s="19"/>
      <c r="K76" s="19"/>
      <c r="L76" s="19"/>
      <c r="M76" s="19"/>
      <c r="N76" s="19"/>
      <c r="O76" s="19"/>
    </row>
    <row r="77" spans="2:15">
      <c r="G77" s="19"/>
      <c r="H77" s="19"/>
      <c r="I77" s="19"/>
      <c r="J77" s="19"/>
      <c r="K77" s="19"/>
      <c r="L77" s="19"/>
      <c r="M77" s="19"/>
      <c r="N77" s="19"/>
      <c r="O77" s="19"/>
    </row>
    <row r="78" spans="2:15">
      <c r="G78" s="19"/>
      <c r="H78" s="19"/>
      <c r="I78" s="19"/>
      <c r="J78" s="19"/>
      <c r="K78" s="19"/>
      <c r="L78" s="19"/>
      <c r="M78" s="19"/>
      <c r="N78" s="19"/>
      <c r="O78" s="19"/>
    </row>
    <row r="79" spans="2:15">
      <c r="G79" s="19"/>
      <c r="H79" s="19"/>
      <c r="I79" s="19"/>
      <c r="J79" s="19"/>
      <c r="K79" s="19"/>
      <c r="L79" s="19"/>
      <c r="M79" s="19"/>
      <c r="N79" s="19"/>
      <c r="O79" s="19"/>
    </row>
    <row r="80" spans="2:15">
      <c r="G80" s="19"/>
      <c r="H80" s="19"/>
      <c r="I80" s="19"/>
      <c r="J80" s="19"/>
      <c r="K80" s="19"/>
      <c r="L80" s="19"/>
      <c r="M80" s="19"/>
      <c r="N80" s="19"/>
      <c r="O80" s="19"/>
    </row>
    <row r="81" spans="7:15">
      <c r="G81" s="19"/>
      <c r="H81" s="19"/>
      <c r="I81" s="19"/>
      <c r="J81" s="19"/>
      <c r="K81" s="19"/>
      <c r="L81" s="19"/>
      <c r="M81" s="19"/>
      <c r="N81" s="19"/>
      <c r="O81" s="19"/>
    </row>
    <row r="82" spans="7:15">
      <c r="G82" s="19"/>
      <c r="H82" s="19"/>
      <c r="I82" s="19"/>
      <c r="J82" s="19"/>
      <c r="K82" s="19"/>
      <c r="L82" s="19"/>
      <c r="M82" s="19"/>
      <c r="N82" s="19"/>
      <c r="O82" s="19"/>
    </row>
    <row r="83" spans="7:15">
      <c r="G83" s="19"/>
      <c r="H83" s="19"/>
      <c r="I83" s="19"/>
      <c r="J83" s="19"/>
      <c r="K83" s="19"/>
      <c r="L83" s="19"/>
      <c r="M83" s="19"/>
      <c r="N83" s="19"/>
      <c r="O83" s="19"/>
    </row>
    <row r="84" spans="7:15">
      <c r="G84" s="19"/>
      <c r="H84" s="19"/>
      <c r="I84" s="19"/>
      <c r="J84" s="19"/>
      <c r="K84" s="19"/>
      <c r="L84" s="19"/>
      <c r="M84" s="19"/>
      <c r="N84" s="19"/>
      <c r="O84" s="19"/>
    </row>
    <row r="85" spans="7:15">
      <c r="G85" s="19"/>
      <c r="H85" s="19"/>
      <c r="I85" s="19"/>
      <c r="J85" s="19"/>
      <c r="K85" s="19"/>
      <c r="L85" s="19"/>
      <c r="M85" s="19"/>
      <c r="N85" s="19"/>
      <c r="O85" s="19"/>
    </row>
    <row r="86" spans="7:15">
      <c r="G86" s="19"/>
      <c r="H86" s="19"/>
      <c r="I86" s="19"/>
      <c r="J86" s="19"/>
      <c r="K86" s="19"/>
      <c r="L86" s="19"/>
      <c r="M86" s="19"/>
      <c r="N86" s="19"/>
      <c r="O86" s="19"/>
    </row>
    <row r="87" spans="7:15">
      <c r="G87" s="19"/>
      <c r="H87" s="19"/>
      <c r="I87" s="19"/>
      <c r="J87" s="19"/>
      <c r="K87" s="19"/>
      <c r="L87" s="19"/>
      <c r="M87" s="19"/>
      <c r="N87" s="19"/>
      <c r="O87" s="19"/>
    </row>
    <row r="88" spans="7:15">
      <c r="G88" s="19"/>
      <c r="H88" s="19"/>
      <c r="I88" s="19"/>
      <c r="J88" s="19"/>
      <c r="K88" s="19"/>
      <c r="L88" s="19"/>
      <c r="M88" s="19"/>
      <c r="N88" s="19"/>
      <c r="O88" s="19"/>
    </row>
    <row r="89" spans="7:15">
      <c r="G89" s="19"/>
      <c r="H89" s="19"/>
      <c r="I89" s="19"/>
      <c r="J89" s="19"/>
      <c r="K89" s="19"/>
      <c r="L89" s="19"/>
      <c r="M89" s="19"/>
      <c r="N89" s="19"/>
      <c r="O89" s="19"/>
    </row>
    <row r="90" spans="7:15">
      <c r="G90" s="19"/>
      <c r="H90" s="19"/>
      <c r="I90" s="19"/>
      <c r="J90" s="19"/>
      <c r="K90" s="19"/>
      <c r="L90" s="19"/>
      <c r="M90" s="19"/>
      <c r="N90" s="19"/>
      <c r="O90" s="19"/>
    </row>
    <row r="91" spans="7:15">
      <c r="G91" s="19"/>
      <c r="H91" s="19"/>
      <c r="I91" s="19"/>
      <c r="J91" s="19"/>
      <c r="K91" s="19"/>
      <c r="L91" s="19"/>
      <c r="M91" s="19"/>
      <c r="N91" s="19"/>
      <c r="O91" s="19"/>
    </row>
    <row r="92" spans="7:15">
      <c r="G92" s="19"/>
      <c r="H92" s="19"/>
      <c r="I92" s="19"/>
      <c r="J92" s="19"/>
      <c r="K92" s="19"/>
      <c r="L92" s="19"/>
      <c r="M92" s="19"/>
      <c r="N92" s="19"/>
      <c r="O92" s="19"/>
    </row>
    <row r="93" spans="7:15">
      <c r="G93" s="19"/>
      <c r="H93" s="19"/>
      <c r="I93" s="19"/>
      <c r="J93" s="19"/>
      <c r="K93" s="19"/>
      <c r="L93" s="19"/>
      <c r="M93" s="19"/>
      <c r="N93" s="19"/>
      <c r="O93" s="19"/>
    </row>
  </sheetData>
  <phoneticPr fontId="0" type="noConversion"/>
  <printOptions horizontalCentered="1"/>
  <pageMargins left="0.34055118099999998" right="0.34055118099999998" top="0.28740157500000002" bottom="0.28740157500000002" header="0.393700787" footer="0.26181102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Y280"/>
  <sheetViews>
    <sheetView workbookViewId="0">
      <selection activeCell="H12" sqref="H12"/>
    </sheetView>
  </sheetViews>
  <sheetFormatPr defaultRowHeight="11.25"/>
  <cols>
    <col min="1" max="1" width="4" style="2" customWidth="1"/>
    <col min="2" max="4" width="3.7109375" style="2" customWidth="1"/>
    <col min="5" max="5" width="18.140625" style="2" customWidth="1"/>
    <col min="6" max="7" width="2.7109375" style="2" customWidth="1"/>
    <col min="8" max="8" width="13.7109375" style="8" customWidth="1"/>
    <col min="9" max="9" width="2.7109375" style="8" customWidth="1"/>
    <col min="10" max="10" width="13.7109375" style="8" customWidth="1"/>
    <col min="11" max="11" width="2.7109375" style="8" customWidth="1"/>
    <col min="12" max="12" width="13.7109375" style="8" customWidth="1"/>
    <col min="13" max="13" width="2.7109375" style="8" customWidth="1"/>
    <col min="14" max="14" width="13.7109375" style="8" customWidth="1"/>
    <col min="15" max="15" width="2.7109375" style="8" customWidth="1"/>
    <col min="16" max="16" width="13.7109375" style="8" customWidth="1"/>
    <col min="17" max="17" width="2.7109375" style="2" customWidth="1"/>
    <col min="18" max="18" width="13.7109375" style="8" customWidth="1"/>
    <col min="19" max="19" width="2.7109375" style="8" customWidth="1"/>
    <col min="20" max="20" width="13.7109375" style="8" customWidth="1"/>
    <col min="21" max="21" width="2.7109375" style="2" customWidth="1"/>
    <col min="22" max="22" width="13.7109375" style="5" customWidth="1"/>
    <col min="23" max="23" width="2.7109375" style="2" customWidth="1"/>
    <col min="24" max="16384" width="9.140625" style="2"/>
  </cols>
  <sheetData>
    <row r="1" spans="1:77" ht="20.25">
      <c r="A1" s="36" t="str">
        <f>+'Cost Sheet'!A1</f>
        <v>Incubatee SA</v>
      </c>
    </row>
    <row r="3" spans="1:77" ht="15">
      <c r="A3" s="37" t="s">
        <v>65</v>
      </c>
    </row>
    <row r="4" spans="1:77">
      <c r="A4" s="7"/>
    </row>
    <row r="5" spans="1:77" s="1" customFormat="1">
      <c r="A5" s="57"/>
      <c r="B5" s="9"/>
      <c r="C5" s="10"/>
      <c r="D5" s="57"/>
      <c r="E5" s="57"/>
      <c r="F5" s="57"/>
      <c r="G5" s="57"/>
      <c r="H5" s="53" t="s">
        <v>1</v>
      </c>
      <c r="I5" s="53"/>
      <c r="J5" s="53" t="s">
        <v>2</v>
      </c>
      <c r="K5" s="53"/>
      <c r="L5" s="53" t="s">
        <v>3</v>
      </c>
      <c r="M5" s="53"/>
      <c r="N5" s="53" t="s">
        <v>4</v>
      </c>
      <c r="O5" s="53"/>
      <c r="P5" s="53" t="s">
        <v>5</v>
      </c>
      <c r="R5" s="60"/>
      <c r="S5" s="58"/>
      <c r="T5" s="60"/>
      <c r="U5" s="59"/>
      <c r="V5" s="119"/>
    </row>
    <row r="6" spans="1:77" ht="6" customHeight="1">
      <c r="B6" s="12"/>
      <c r="C6" s="13"/>
      <c r="H6" s="14"/>
      <c r="I6" s="14"/>
      <c r="J6" s="14"/>
      <c r="K6" s="14"/>
      <c r="L6" s="14"/>
      <c r="M6" s="14"/>
      <c r="N6" s="14"/>
      <c r="O6" s="14"/>
      <c r="P6" s="14"/>
      <c r="R6" s="38"/>
      <c r="S6" s="45"/>
      <c r="T6" s="38"/>
      <c r="U6" s="7"/>
      <c r="V6" s="120"/>
    </row>
    <row r="7" spans="1:77" ht="11.25" customHeight="1">
      <c r="B7" s="12"/>
      <c r="C7" s="13" t="s">
        <v>213</v>
      </c>
      <c r="H7" s="14"/>
      <c r="I7" s="14"/>
      <c r="J7" s="14"/>
      <c r="K7" s="14"/>
      <c r="L7" s="14"/>
      <c r="M7" s="14"/>
      <c r="N7" s="14"/>
      <c r="O7" s="14"/>
      <c r="P7" s="14"/>
      <c r="R7" s="38"/>
      <c r="S7" s="45"/>
      <c r="T7" s="38"/>
      <c r="U7" s="7"/>
      <c r="V7" s="120"/>
    </row>
    <row r="8" spans="1:77" ht="11.25" customHeight="1">
      <c r="B8" s="12"/>
      <c r="C8" s="13"/>
      <c r="D8" s="2" t="s">
        <v>62</v>
      </c>
      <c r="G8" s="71"/>
      <c r="H8" s="69">
        <f>+'Cost Sheet'!G7</f>
        <v>0</v>
      </c>
      <c r="I8" s="71"/>
      <c r="J8" s="69">
        <f>+'Cost Sheet'!I7</f>
        <v>0</v>
      </c>
      <c r="K8" s="71"/>
      <c r="L8" s="69">
        <f>+'Cost Sheet'!K7</f>
        <v>0</v>
      </c>
      <c r="M8" s="71"/>
      <c r="N8" s="69">
        <f>+'Cost Sheet'!M7</f>
        <v>0</v>
      </c>
      <c r="O8" s="71"/>
      <c r="P8" s="69">
        <f>+'Cost Sheet'!O7</f>
        <v>0</v>
      </c>
      <c r="Q8" s="71"/>
      <c r="R8" s="106">
        <f>SUM(H8:P8)</f>
        <v>0</v>
      </c>
      <c r="S8" s="107"/>
      <c r="T8" s="106">
        <f>+R8/5</f>
        <v>0</v>
      </c>
      <c r="U8" s="108"/>
      <c r="V8" s="39" t="e">
        <f t="shared" ref="V8:V19" si="0">+R8/R$21</f>
        <v>#DIV/0!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</row>
    <row r="9" spans="1:77">
      <c r="D9" s="2" t="s">
        <v>214</v>
      </c>
      <c r="G9" s="71"/>
      <c r="H9" s="234">
        <f>'Cost Sheet'!G45</f>
        <v>0</v>
      </c>
      <c r="I9" s="71"/>
      <c r="J9" s="234">
        <f>'Cost Sheet'!I45</f>
        <v>0</v>
      </c>
      <c r="K9" s="71"/>
      <c r="L9" s="234">
        <f>'Cost Sheet'!K45</f>
        <v>0</v>
      </c>
      <c r="M9" s="71"/>
      <c r="N9" s="234">
        <f>'Cost Sheet'!M45</f>
        <v>0</v>
      </c>
      <c r="O9" s="71"/>
      <c r="P9" s="234">
        <f>'Cost Sheet'!O45</f>
        <v>0</v>
      </c>
      <c r="Q9" s="71"/>
      <c r="R9" s="106">
        <f t="shared" ref="R9:R19" si="1">SUM(H9:P9)</f>
        <v>0</v>
      </c>
      <c r="S9" s="71"/>
      <c r="T9" s="106">
        <f>+R9/5</f>
        <v>0</v>
      </c>
      <c r="U9" s="71"/>
      <c r="V9" s="39" t="e">
        <f t="shared" si="0"/>
        <v>#DIV/0!</v>
      </c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</row>
    <row r="10" spans="1:77" ht="12" customHeight="1">
      <c r="D10" s="2" t="s">
        <v>215</v>
      </c>
      <c r="G10" s="71"/>
      <c r="H10" s="69">
        <f>'Cost Sheet'!G55</f>
        <v>0</v>
      </c>
      <c r="I10" s="109"/>
      <c r="J10" s="69">
        <f>'Cost Sheet'!I55</f>
        <v>0</v>
      </c>
      <c r="K10" s="109"/>
      <c r="L10" s="69">
        <f>'Cost Sheet'!K55</f>
        <v>0</v>
      </c>
      <c r="M10" s="109"/>
      <c r="N10" s="69">
        <f>'Cost Sheet'!M55</f>
        <v>0</v>
      </c>
      <c r="O10" s="109"/>
      <c r="P10" s="69">
        <f>'Cost Sheet'!O55</f>
        <v>0</v>
      </c>
      <c r="Q10" s="71"/>
      <c r="R10" s="106">
        <f t="shared" si="1"/>
        <v>0</v>
      </c>
      <c r="S10" s="110"/>
      <c r="T10" s="106">
        <f>+R10/5</f>
        <v>0</v>
      </c>
      <c r="U10" s="108"/>
      <c r="V10" s="39" t="e">
        <f t="shared" si="0"/>
        <v>#DIV/0!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</row>
    <row r="11" spans="1:77" ht="12" customHeight="1">
      <c r="C11" s="13" t="s">
        <v>216</v>
      </c>
      <c r="G11" s="71"/>
      <c r="H11" s="69"/>
      <c r="I11" s="109"/>
      <c r="J11" s="69"/>
      <c r="K11" s="109"/>
      <c r="L11" s="69"/>
      <c r="M11" s="109"/>
      <c r="N11" s="69"/>
      <c r="O11" s="109"/>
      <c r="P11" s="69"/>
      <c r="Q11" s="71"/>
      <c r="R11" s="106"/>
      <c r="S11" s="110"/>
      <c r="T11" s="106"/>
      <c r="U11" s="108"/>
      <c r="V11" s="39" t="e">
        <f t="shared" si="0"/>
        <v>#DIV/0!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</row>
    <row r="12" spans="1:77" ht="12" customHeight="1">
      <c r="D12" s="2" t="s">
        <v>187</v>
      </c>
      <c r="G12" s="71"/>
      <c r="H12" s="69">
        <f>+'Cost Sheet'!G18</f>
        <v>0</v>
      </c>
      <c r="I12" s="109"/>
      <c r="J12" s="69">
        <f>+'Cost Sheet'!I18</f>
        <v>0</v>
      </c>
      <c r="K12" s="69"/>
      <c r="L12" s="69">
        <f>+'Cost Sheet'!K18</f>
        <v>0</v>
      </c>
      <c r="M12" s="69"/>
      <c r="N12" s="69">
        <f>+'Cost Sheet'!M18</f>
        <v>0</v>
      </c>
      <c r="O12" s="109"/>
      <c r="P12" s="69">
        <f>+'Cost Sheet'!O18</f>
        <v>0</v>
      </c>
      <c r="Q12" s="71"/>
      <c r="R12" s="106">
        <f>SUM(H12:P12)</f>
        <v>0</v>
      </c>
      <c r="S12" s="110"/>
      <c r="T12" s="106">
        <f t="shared" ref="T12:T19" si="2">+R12/5</f>
        <v>0</v>
      </c>
      <c r="U12" s="108"/>
      <c r="V12" s="39" t="e">
        <f t="shared" si="0"/>
        <v>#DIV/0!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</row>
    <row r="13" spans="1:77" ht="12" customHeight="1">
      <c r="D13" s="2" t="s">
        <v>13</v>
      </c>
      <c r="G13" s="71"/>
      <c r="H13" s="69">
        <f>+'Cost Sheet'!G23</f>
        <v>0</v>
      </c>
      <c r="I13" s="109"/>
      <c r="J13" s="69">
        <f>+'Cost Sheet'!I23</f>
        <v>0</v>
      </c>
      <c r="K13" s="109"/>
      <c r="L13" s="69">
        <f>+'Cost Sheet'!K23</f>
        <v>0</v>
      </c>
      <c r="M13" s="109"/>
      <c r="N13" s="69">
        <f>+'Cost Sheet'!M23</f>
        <v>0</v>
      </c>
      <c r="O13" s="109"/>
      <c r="P13" s="69">
        <f>+'Cost Sheet'!O23</f>
        <v>0</v>
      </c>
      <c r="Q13" s="71"/>
      <c r="R13" s="106">
        <f>SUM(H13:P13)</f>
        <v>0</v>
      </c>
      <c r="S13" s="110"/>
      <c r="T13" s="106">
        <f t="shared" si="2"/>
        <v>0</v>
      </c>
      <c r="U13" s="108"/>
      <c r="V13" s="39" t="e">
        <f t="shared" si="0"/>
        <v>#DIV/0!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7" ht="12" customHeight="1">
      <c r="D14" s="2" t="s">
        <v>9</v>
      </c>
      <c r="G14" s="71"/>
      <c r="H14" s="69">
        <f>'Cost Sheet'!G28</f>
        <v>0</v>
      </c>
      <c r="I14" s="109"/>
      <c r="J14" s="69">
        <f>'Cost Sheet'!I28</f>
        <v>0</v>
      </c>
      <c r="K14" s="109"/>
      <c r="L14" s="69">
        <f>'Cost Sheet'!K28</f>
        <v>0</v>
      </c>
      <c r="M14" s="109"/>
      <c r="N14" s="69">
        <f>'Cost Sheet'!M28</f>
        <v>0</v>
      </c>
      <c r="O14" s="109"/>
      <c r="P14" s="69">
        <f>'Cost Sheet'!O28</f>
        <v>0</v>
      </c>
      <c r="Q14" s="71"/>
      <c r="R14" s="106">
        <f t="shared" si="1"/>
        <v>0</v>
      </c>
      <c r="S14" s="110"/>
      <c r="T14" s="106">
        <f t="shared" si="2"/>
        <v>0</v>
      </c>
      <c r="U14" s="108"/>
      <c r="V14" s="39" t="e">
        <f t="shared" si="0"/>
        <v>#DIV/0!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7" ht="12" customHeight="1">
      <c r="D15" s="2" t="s">
        <v>32</v>
      </c>
      <c r="G15" s="71"/>
      <c r="H15" s="69">
        <f>'Cost Sheet'!G33</f>
        <v>0</v>
      </c>
      <c r="I15" s="109"/>
      <c r="J15" s="69">
        <f>'Cost Sheet'!I33</f>
        <v>0</v>
      </c>
      <c r="K15" s="109"/>
      <c r="L15" s="69">
        <f>'Cost Sheet'!K33</f>
        <v>0</v>
      </c>
      <c r="M15" s="109"/>
      <c r="N15" s="69">
        <f>'Cost Sheet'!M33</f>
        <v>0</v>
      </c>
      <c r="O15" s="109"/>
      <c r="P15" s="69">
        <f>'Cost Sheet'!O33</f>
        <v>0</v>
      </c>
      <c r="Q15" s="71"/>
      <c r="R15" s="106">
        <f t="shared" si="1"/>
        <v>0</v>
      </c>
      <c r="S15" s="110"/>
      <c r="T15" s="106">
        <f t="shared" si="2"/>
        <v>0</v>
      </c>
      <c r="U15" s="108"/>
      <c r="V15" s="39" t="e">
        <f t="shared" si="0"/>
        <v>#DIV/0!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</row>
    <row r="16" spans="1:77" ht="12" customHeight="1">
      <c r="D16" s="2" t="s">
        <v>217</v>
      </c>
      <c r="G16" s="71"/>
      <c r="H16" s="70">
        <f>'Cost Sheet'!G40</f>
        <v>0</v>
      </c>
      <c r="I16" s="109"/>
      <c r="J16" s="70">
        <f>'Cost Sheet'!I40</f>
        <v>0</v>
      </c>
      <c r="K16" s="109"/>
      <c r="L16" s="70">
        <f>'Cost Sheet'!K40</f>
        <v>0</v>
      </c>
      <c r="M16" s="109"/>
      <c r="N16" s="70">
        <f>'Cost Sheet'!M40</f>
        <v>0</v>
      </c>
      <c r="O16" s="109"/>
      <c r="P16" s="70">
        <f>'Cost Sheet'!O40</f>
        <v>0</v>
      </c>
      <c r="Q16" s="71"/>
      <c r="R16" s="106">
        <f t="shared" si="1"/>
        <v>0</v>
      </c>
      <c r="S16" s="110"/>
      <c r="T16" s="106">
        <f t="shared" si="2"/>
        <v>0</v>
      </c>
      <c r="U16" s="108"/>
      <c r="V16" s="39" t="e">
        <f t="shared" si="0"/>
        <v>#DIV/0!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</row>
    <row r="17" spans="1:77" ht="12" customHeight="1">
      <c r="D17" s="2" t="s">
        <v>202</v>
      </c>
      <c r="G17" s="71"/>
      <c r="H17" s="69">
        <f>'Cost Sheet'!G51</f>
        <v>0</v>
      </c>
      <c r="I17" s="109"/>
      <c r="J17" s="69">
        <f>'Cost Sheet'!I51</f>
        <v>0</v>
      </c>
      <c r="K17" s="109"/>
      <c r="L17" s="69">
        <f>'Cost Sheet'!K51</f>
        <v>0</v>
      </c>
      <c r="M17" s="109"/>
      <c r="N17" s="69">
        <f>'Cost Sheet'!M51</f>
        <v>0</v>
      </c>
      <c r="O17" s="109"/>
      <c r="P17" s="69">
        <f>'Cost Sheet'!O51</f>
        <v>0</v>
      </c>
      <c r="Q17" s="71"/>
      <c r="R17" s="106">
        <f t="shared" si="1"/>
        <v>0</v>
      </c>
      <c r="S17" s="110"/>
      <c r="T17" s="106">
        <f t="shared" si="2"/>
        <v>0</v>
      </c>
      <c r="U17" s="108"/>
      <c r="V17" s="39" t="e">
        <f t="shared" si="0"/>
        <v>#DIV/0!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</row>
    <row r="18" spans="1:77" ht="12" customHeight="1">
      <c r="D18" s="2" t="s">
        <v>276</v>
      </c>
      <c r="G18" s="71"/>
      <c r="H18" s="69">
        <f>'Cost Sheet'!G61</f>
        <v>0</v>
      </c>
      <c r="I18" s="109"/>
      <c r="J18" s="69">
        <f>'Cost Sheet'!I61</f>
        <v>0</v>
      </c>
      <c r="K18" s="109"/>
      <c r="L18" s="69">
        <f>'Cost Sheet'!K61</f>
        <v>0</v>
      </c>
      <c r="M18" s="109"/>
      <c r="N18" s="69">
        <f>'Cost Sheet'!M61</f>
        <v>0</v>
      </c>
      <c r="O18" s="109"/>
      <c r="P18" s="69">
        <f>'Cost Sheet'!O61</f>
        <v>0</v>
      </c>
      <c r="Q18" s="71"/>
      <c r="R18" s="106">
        <f t="shared" si="1"/>
        <v>0</v>
      </c>
      <c r="S18" s="110"/>
      <c r="T18" s="106">
        <f t="shared" si="2"/>
        <v>0</v>
      </c>
      <c r="U18" s="108"/>
      <c r="V18" s="39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</row>
    <row r="19" spans="1:77" ht="12" customHeight="1">
      <c r="D19" s="2" t="s">
        <v>31</v>
      </c>
      <c r="G19" s="71"/>
      <c r="H19" s="69">
        <f>'Cost Sheet'!G64</f>
        <v>0</v>
      </c>
      <c r="I19" s="109"/>
      <c r="J19" s="69">
        <f>'Cost Sheet'!I64</f>
        <v>0</v>
      </c>
      <c r="K19" s="109"/>
      <c r="L19" s="69">
        <f>'Cost Sheet'!K64</f>
        <v>0</v>
      </c>
      <c r="M19" s="109"/>
      <c r="N19" s="69">
        <f>'Cost Sheet'!M64</f>
        <v>0</v>
      </c>
      <c r="O19" s="109"/>
      <c r="P19" s="69">
        <f>'Cost Sheet'!O64</f>
        <v>0</v>
      </c>
      <c r="Q19" s="71"/>
      <c r="R19" s="106">
        <f t="shared" si="1"/>
        <v>0</v>
      </c>
      <c r="S19" s="110"/>
      <c r="T19" s="106">
        <f t="shared" si="2"/>
        <v>0</v>
      </c>
      <c r="U19" s="108"/>
      <c r="V19" s="39" t="e">
        <f t="shared" si="0"/>
        <v>#DIV/0!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</row>
    <row r="20" spans="1:77" ht="12" customHeight="1">
      <c r="G20" s="71"/>
      <c r="H20" s="69"/>
      <c r="I20" s="109"/>
      <c r="J20" s="69"/>
      <c r="K20" s="109"/>
      <c r="L20" s="69"/>
      <c r="M20" s="109"/>
      <c r="N20" s="69"/>
      <c r="O20" s="109"/>
      <c r="P20" s="69"/>
      <c r="Q20" s="71"/>
      <c r="R20" s="106"/>
      <c r="S20" s="110"/>
      <c r="T20" s="106"/>
      <c r="U20" s="108"/>
      <c r="V20" s="39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7" s="1" customFormat="1" ht="12" customHeight="1" thickBot="1">
      <c r="B21" s="1" t="s">
        <v>49</v>
      </c>
      <c r="G21" s="111"/>
      <c r="H21" s="112">
        <f>SUM(H8:H19)</f>
        <v>0</v>
      </c>
      <c r="I21" s="113"/>
      <c r="J21" s="112">
        <f>SUM(J8:J19)</f>
        <v>0</v>
      </c>
      <c r="K21" s="113"/>
      <c r="L21" s="112">
        <f>SUM(L8:L19)</f>
        <v>0</v>
      </c>
      <c r="M21" s="113"/>
      <c r="N21" s="112">
        <f>SUM(N8:N19)</f>
        <v>0</v>
      </c>
      <c r="O21" s="113"/>
      <c r="P21" s="112">
        <f>SUM(P8:P19)</f>
        <v>0</v>
      </c>
      <c r="Q21" s="111"/>
      <c r="R21" s="114">
        <f>SUM(R8:R20)</f>
        <v>0</v>
      </c>
      <c r="S21" s="115"/>
      <c r="T21" s="114">
        <f>SUM(T8:T20)</f>
        <v>0</v>
      </c>
      <c r="U21" s="116"/>
      <c r="V21" s="40" t="e">
        <f>+R21/R21</f>
        <v>#DIV/0!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</row>
    <row r="22" spans="1:77" ht="12" customHeight="1" thickTop="1">
      <c r="G22" s="71"/>
      <c r="H22" s="69"/>
      <c r="I22" s="109"/>
      <c r="J22" s="69"/>
      <c r="K22" s="109"/>
      <c r="L22" s="69"/>
      <c r="M22" s="109"/>
      <c r="N22" s="69"/>
      <c r="O22" s="109"/>
      <c r="P22" s="69"/>
      <c r="Q22" s="71"/>
      <c r="R22" s="117"/>
      <c r="S22" s="110"/>
      <c r="T22" s="117"/>
      <c r="U22" s="108"/>
      <c r="V22" s="12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</row>
    <row r="23" spans="1:77" s="7" customFormat="1" ht="12" customHeight="1">
      <c r="C23" s="7" t="s">
        <v>50</v>
      </c>
      <c r="G23" s="108"/>
      <c r="H23" s="118">
        <f>+H21</f>
        <v>0</v>
      </c>
      <c r="I23" s="118"/>
      <c r="J23" s="118">
        <f>+J21+H23</f>
        <v>0</v>
      </c>
      <c r="K23" s="110"/>
      <c r="L23" s="118">
        <f>+L21+J23</f>
        <v>0</v>
      </c>
      <c r="M23" s="110"/>
      <c r="N23" s="118">
        <f>+N21+L23</f>
        <v>0</v>
      </c>
      <c r="O23" s="110"/>
      <c r="P23" s="118">
        <f>+P21+N23</f>
        <v>0</v>
      </c>
      <c r="Q23" s="108"/>
      <c r="R23" s="118"/>
      <c r="S23" s="118"/>
      <c r="T23" s="118"/>
      <c r="U23" s="108"/>
      <c r="V23" s="122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</row>
    <row r="24" spans="1:77" ht="12" customHeight="1">
      <c r="G24" s="71"/>
      <c r="H24" s="69"/>
      <c r="I24" s="109"/>
      <c r="J24" s="69"/>
      <c r="K24" s="109"/>
      <c r="L24" s="69"/>
      <c r="M24" s="109"/>
      <c r="N24" s="69"/>
      <c r="O24" s="109"/>
      <c r="P24" s="69"/>
      <c r="Q24" s="71"/>
      <c r="R24" s="69"/>
      <c r="S24" s="69"/>
      <c r="T24" s="69"/>
      <c r="U24" s="71"/>
      <c r="V24" s="43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</row>
    <row r="25" spans="1:77">
      <c r="H25" s="15"/>
      <c r="I25" s="15"/>
      <c r="J25" s="15"/>
      <c r="K25" s="15"/>
      <c r="L25" s="15"/>
      <c r="M25" s="15"/>
      <c r="N25" s="15"/>
      <c r="O25" s="15"/>
      <c r="P25" s="15"/>
      <c r="R25" s="15"/>
      <c r="S25" s="15"/>
      <c r="T25" s="15"/>
      <c r="V25" s="24"/>
    </row>
    <row r="26" spans="1:77">
      <c r="H26" s="15"/>
      <c r="I26" s="15"/>
      <c r="J26" s="15"/>
      <c r="K26" s="15"/>
      <c r="L26" s="15"/>
      <c r="M26" s="15"/>
      <c r="N26" s="15"/>
      <c r="O26" s="15"/>
      <c r="P26" s="15"/>
      <c r="R26" s="15"/>
      <c r="S26" s="15"/>
      <c r="T26" s="15"/>
      <c r="V26" s="24"/>
    </row>
    <row r="27" spans="1:77" ht="15">
      <c r="A27" s="37" t="s">
        <v>38</v>
      </c>
      <c r="R27" s="19"/>
      <c r="S27" s="19"/>
      <c r="T27" s="19"/>
      <c r="V27" s="24"/>
    </row>
    <row r="28" spans="1:77">
      <c r="A28" s="7"/>
      <c r="R28" s="19"/>
      <c r="S28" s="19"/>
      <c r="T28" s="19"/>
      <c r="V28" s="24"/>
    </row>
    <row r="29" spans="1:77">
      <c r="B29" s="9"/>
      <c r="C29" s="10"/>
      <c r="D29" s="6"/>
      <c r="E29" s="6"/>
      <c r="F29" s="6"/>
      <c r="G29" s="6"/>
      <c r="H29" s="11"/>
      <c r="I29" s="11"/>
      <c r="J29" s="11"/>
      <c r="K29" s="11"/>
      <c r="L29" s="11"/>
      <c r="M29" s="11"/>
      <c r="N29" s="11"/>
      <c r="O29" s="11"/>
      <c r="P29" s="11"/>
      <c r="R29" s="19"/>
      <c r="S29" s="19"/>
      <c r="T29" s="19"/>
      <c r="V29" s="24"/>
    </row>
    <row r="30" spans="1:77">
      <c r="B30" s="12"/>
      <c r="C30" s="13"/>
      <c r="H30" s="14"/>
      <c r="I30" s="14"/>
      <c r="J30" s="14"/>
      <c r="K30" s="14"/>
      <c r="L30" s="14"/>
      <c r="M30" s="14"/>
      <c r="N30" s="14"/>
      <c r="O30" s="14"/>
      <c r="P30" s="14"/>
      <c r="R30" s="19"/>
      <c r="S30" s="19"/>
      <c r="T30" s="19"/>
      <c r="V30" s="24"/>
    </row>
    <row r="31" spans="1:77" s="7" customFormat="1">
      <c r="B31" s="235"/>
      <c r="C31" s="7" t="s">
        <v>218</v>
      </c>
      <c r="H31" s="236">
        <f>+H8+H9+H10</f>
        <v>0</v>
      </c>
      <c r="J31" s="236">
        <f>+J8+J9+J10</f>
        <v>0</v>
      </c>
      <c r="L31" s="236">
        <f>+L8+L9+L10</f>
        <v>0</v>
      </c>
      <c r="N31" s="236">
        <f>+N8+N9+N10</f>
        <v>0</v>
      </c>
      <c r="P31" s="236">
        <f>+P8+P9+P10</f>
        <v>0</v>
      </c>
      <c r="R31" s="237"/>
      <c r="S31" s="237"/>
      <c r="T31" s="237"/>
      <c r="V31" s="122"/>
    </row>
    <row r="32" spans="1:77">
      <c r="B32" s="12"/>
      <c r="C32" s="13" t="s">
        <v>213</v>
      </c>
      <c r="H32" s="125" t="e">
        <f>SUM(H33:H35)</f>
        <v>#DIV/0!</v>
      </c>
      <c r="I32" s="14"/>
      <c r="J32" s="125" t="e">
        <f>SUM(J33:J35)</f>
        <v>#DIV/0!</v>
      </c>
      <c r="K32" s="14"/>
      <c r="L32" s="125" t="e">
        <f>SUM(L33:L35)</f>
        <v>#DIV/0!</v>
      </c>
      <c r="M32" s="14"/>
      <c r="N32" s="125" t="e">
        <f>SUM(N33:N35)</f>
        <v>#DIV/0!</v>
      </c>
      <c r="O32" s="14"/>
      <c r="P32" s="125" t="e">
        <f>SUM(P33:P35)</f>
        <v>#DIV/0!</v>
      </c>
      <c r="R32" s="19"/>
      <c r="S32" s="19"/>
      <c r="T32" s="19"/>
      <c r="V32" s="24"/>
    </row>
    <row r="33" spans="1:22">
      <c r="B33" s="12"/>
      <c r="C33" s="13"/>
      <c r="D33" s="2" t="s">
        <v>62</v>
      </c>
      <c r="H33" s="34" t="e">
        <f>+'Summary Cost'!H8/'Summary Cost'!H$21</f>
        <v>#DIV/0!</v>
      </c>
      <c r="I33" s="18"/>
      <c r="J33" s="34" t="e">
        <f>+'Summary Cost'!J8/'Summary Cost'!J$21</f>
        <v>#DIV/0!</v>
      </c>
      <c r="K33" s="15"/>
      <c r="L33" s="34" t="e">
        <f>+'Summary Cost'!L8/'Summary Cost'!L$21</f>
        <v>#DIV/0!</v>
      </c>
      <c r="M33" s="15"/>
      <c r="N33" s="34" t="e">
        <f>+'Summary Cost'!N8/'Summary Cost'!N$21</f>
        <v>#DIV/0!</v>
      </c>
      <c r="O33" s="18"/>
      <c r="P33" s="34" t="e">
        <f>+'Summary Cost'!P8/'Summary Cost'!P$21</f>
        <v>#DIV/0!</v>
      </c>
      <c r="R33" s="19"/>
      <c r="S33" s="19"/>
      <c r="T33" s="19"/>
      <c r="V33" s="24"/>
    </row>
    <row r="34" spans="1:22">
      <c r="B34" s="12"/>
      <c r="C34" s="13"/>
      <c r="D34" s="2" t="s">
        <v>214</v>
      </c>
      <c r="H34" s="34" t="e">
        <f>+'Summary Cost'!H9/'Summary Cost'!H$21</f>
        <v>#DIV/0!</v>
      </c>
      <c r="I34" s="18"/>
      <c r="J34" s="34" t="e">
        <f>+'Summary Cost'!J9/'Summary Cost'!J$21</f>
        <v>#DIV/0!</v>
      </c>
      <c r="K34" s="15"/>
      <c r="L34" s="34" t="e">
        <f>+'Summary Cost'!L9/'Summary Cost'!L$21</f>
        <v>#DIV/0!</v>
      </c>
      <c r="M34" s="15"/>
      <c r="N34" s="34" t="e">
        <f>+'Summary Cost'!N9/'Summary Cost'!N$21</f>
        <v>#DIV/0!</v>
      </c>
      <c r="O34" s="18"/>
      <c r="P34" s="34" t="e">
        <f>+'Summary Cost'!P9/'Summary Cost'!P$21</f>
        <v>#DIV/0!</v>
      </c>
      <c r="R34" s="19"/>
      <c r="S34" s="19"/>
      <c r="T34" s="19"/>
      <c r="V34" s="24"/>
    </row>
    <row r="35" spans="1:22">
      <c r="B35" s="12"/>
      <c r="C35" s="13"/>
      <c r="D35" s="2" t="s">
        <v>215</v>
      </c>
      <c r="H35" s="34" t="e">
        <f>+'Summary Cost'!H10/'Summary Cost'!H$21</f>
        <v>#DIV/0!</v>
      </c>
      <c r="I35" s="18"/>
      <c r="J35" s="34" t="e">
        <f>+'Summary Cost'!J10/'Summary Cost'!J$21</f>
        <v>#DIV/0!</v>
      </c>
      <c r="K35" s="15"/>
      <c r="L35" s="34" t="e">
        <f>+'Summary Cost'!L10/'Summary Cost'!L$21</f>
        <v>#DIV/0!</v>
      </c>
      <c r="M35" s="15"/>
      <c r="N35" s="34" t="e">
        <f>+'Summary Cost'!N10/'Summary Cost'!N$21</f>
        <v>#DIV/0!</v>
      </c>
      <c r="O35" s="18"/>
      <c r="P35" s="34" t="e">
        <f>+'Summary Cost'!P10/'Summary Cost'!P$21</f>
        <v>#DIV/0!</v>
      </c>
      <c r="R35" s="19"/>
      <c r="S35" s="19"/>
      <c r="T35" s="19"/>
      <c r="V35" s="24"/>
    </row>
    <row r="36" spans="1:22">
      <c r="B36" s="12"/>
      <c r="C36" s="13"/>
      <c r="H36" s="34"/>
      <c r="I36" s="18"/>
      <c r="J36" s="34"/>
      <c r="K36" s="15"/>
      <c r="L36" s="34"/>
      <c r="M36" s="15"/>
      <c r="N36" s="34"/>
      <c r="O36" s="18"/>
      <c r="P36" s="34"/>
      <c r="R36" s="19"/>
      <c r="S36" s="19"/>
      <c r="T36" s="19"/>
      <c r="V36" s="24"/>
    </row>
    <row r="37" spans="1:22" s="7" customFormat="1">
      <c r="C37" s="7" t="s">
        <v>219</v>
      </c>
      <c r="H37" s="236">
        <f>+H12+H13+H14+H15+H16+H17+H19</f>
        <v>0</v>
      </c>
      <c r="J37" s="236">
        <f>+J12+J13+J14+J15+J16+J17+J19</f>
        <v>0</v>
      </c>
      <c r="L37" s="236">
        <f>+L12+L13+L14+L15+L16+L17+L19</f>
        <v>0</v>
      </c>
      <c r="N37" s="236">
        <f>+N12+N13+N14+N15+N16+N17+N19</f>
        <v>0</v>
      </c>
      <c r="P37" s="236">
        <f>+P12+P13+P14+P15+P16+P17+P19</f>
        <v>0</v>
      </c>
      <c r="R37" s="237"/>
      <c r="S37" s="237"/>
      <c r="T37" s="237"/>
      <c r="V37" s="122"/>
    </row>
    <row r="38" spans="1:22">
      <c r="C38" s="13" t="s">
        <v>216</v>
      </c>
      <c r="H38" s="125" t="e">
        <f>SUM(H39:H46)</f>
        <v>#DIV/0!</v>
      </c>
      <c r="I38" s="18"/>
      <c r="J38" s="125" t="e">
        <f>SUM(J39:J46)</f>
        <v>#DIV/0!</v>
      </c>
      <c r="K38" s="18"/>
      <c r="L38" s="125" t="e">
        <f>SUM(L39:L46)</f>
        <v>#DIV/0!</v>
      </c>
      <c r="M38" s="18"/>
      <c r="N38" s="125" t="e">
        <f>SUM(N39:N46)</f>
        <v>#DIV/0!</v>
      </c>
      <c r="O38" s="18"/>
      <c r="P38" s="125" t="e">
        <f>SUM(P39:P46)</f>
        <v>#DIV/0!</v>
      </c>
      <c r="R38" s="19"/>
      <c r="S38" s="19"/>
      <c r="T38" s="19"/>
      <c r="V38" s="24"/>
    </row>
    <row r="39" spans="1:22">
      <c r="C39" s="13"/>
      <c r="D39" s="2" t="s">
        <v>187</v>
      </c>
      <c r="H39" s="101" t="e">
        <f>+'Summary Cost'!H12/'Summary Cost'!H$21</f>
        <v>#DIV/0!</v>
      </c>
      <c r="I39" s="18"/>
      <c r="J39" s="34" t="e">
        <f>+'Summary Cost'!J12/'Summary Cost'!J$21</f>
        <v>#DIV/0!</v>
      </c>
      <c r="K39" s="18"/>
      <c r="L39" s="34" t="e">
        <f>+'Summary Cost'!L12/'Summary Cost'!L$21</f>
        <v>#DIV/0!</v>
      </c>
      <c r="M39" s="18"/>
      <c r="N39" s="34" t="e">
        <f>+'Summary Cost'!N12/'Summary Cost'!N$21</f>
        <v>#DIV/0!</v>
      </c>
      <c r="O39" s="18"/>
      <c r="P39" s="34" t="e">
        <f>+'Summary Cost'!P12/'Summary Cost'!P$21</f>
        <v>#DIV/0!</v>
      </c>
      <c r="R39" s="19"/>
      <c r="S39" s="19"/>
      <c r="T39" s="19"/>
      <c r="V39" s="24"/>
    </row>
    <row r="40" spans="1:22">
      <c r="C40" s="13"/>
      <c r="D40" s="2" t="s">
        <v>13</v>
      </c>
      <c r="H40" s="34" t="e">
        <f>+'Summary Cost'!H13/'Summary Cost'!H$21</f>
        <v>#DIV/0!</v>
      </c>
      <c r="I40" s="18"/>
      <c r="J40" s="34" t="e">
        <f>+'Summary Cost'!J13/'Summary Cost'!J$21</f>
        <v>#DIV/0!</v>
      </c>
      <c r="K40" s="18"/>
      <c r="L40" s="34" t="e">
        <f>+'Summary Cost'!L13/'Summary Cost'!L$21</f>
        <v>#DIV/0!</v>
      </c>
      <c r="M40" s="18"/>
      <c r="N40" s="34" t="e">
        <f>+'Summary Cost'!N13/'Summary Cost'!N$21</f>
        <v>#DIV/0!</v>
      </c>
      <c r="O40" s="18"/>
      <c r="P40" s="34" t="e">
        <f>+'Summary Cost'!P13/'Summary Cost'!P$21</f>
        <v>#DIV/0!</v>
      </c>
      <c r="R40" s="19"/>
      <c r="S40" s="19"/>
      <c r="T40" s="19"/>
      <c r="V40" s="24"/>
    </row>
    <row r="41" spans="1:22">
      <c r="D41" s="2" t="s">
        <v>9</v>
      </c>
      <c r="H41" s="34" t="e">
        <f>+'Summary Cost'!H14/'Summary Cost'!H$21</f>
        <v>#DIV/0!</v>
      </c>
      <c r="I41" s="18"/>
      <c r="J41" s="34" t="e">
        <f>+'Summary Cost'!J14/'Summary Cost'!J$21</f>
        <v>#DIV/0!</v>
      </c>
      <c r="K41" s="18"/>
      <c r="L41" s="34" t="e">
        <f>+'Summary Cost'!L14/'Summary Cost'!L$21</f>
        <v>#DIV/0!</v>
      </c>
      <c r="M41" s="18"/>
      <c r="N41" s="34" t="e">
        <f>+'Summary Cost'!N14/'Summary Cost'!N$21</f>
        <v>#DIV/0!</v>
      </c>
      <c r="O41" s="18"/>
      <c r="P41" s="34" t="e">
        <f>+'Summary Cost'!P14/'Summary Cost'!P$21</f>
        <v>#DIV/0!</v>
      </c>
      <c r="R41" s="19"/>
      <c r="S41" s="19"/>
      <c r="T41" s="19"/>
      <c r="V41" s="24"/>
    </row>
    <row r="42" spans="1:22">
      <c r="D42" s="2" t="s">
        <v>32</v>
      </c>
      <c r="H42" s="34" t="e">
        <f>+'Summary Cost'!H15/'Summary Cost'!H$21</f>
        <v>#DIV/0!</v>
      </c>
      <c r="I42" s="18"/>
      <c r="J42" s="34" t="e">
        <f>+'Summary Cost'!J15/'Summary Cost'!J$21</f>
        <v>#DIV/0!</v>
      </c>
      <c r="K42" s="18"/>
      <c r="L42" s="34" t="e">
        <f>+'Summary Cost'!L15/'Summary Cost'!L$21</f>
        <v>#DIV/0!</v>
      </c>
      <c r="M42" s="18"/>
      <c r="N42" s="34" t="e">
        <f>+'Summary Cost'!N15/'Summary Cost'!N$21</f>
        <v>#DIV/0!</v>
      </c>
      <c r="O42" s="18"/>
      <c r="P42" s="34" t="e">
        <f>+'Summary Cost'!P15/'Summary Cost'!P$21</f>
        <v>#DIV/0!</v>
      </c>
      <c r="R42" s="19"/>
      <c r="S42" s="19"/>
      <c r="T42" s="19"/>
      <c r="V42" s="24"/>
    </row>
    <row r="43" spans="1:22">
      <c r="D43" s="2" t="s">
        <v>217</v>
      </c>
      <c r="H43" s="34" t="e">
        <f>+'Summary Cost'!H16/'Summary Cost'!H$21</f>
        <v>#DIV/0!</v>
      </c>
      <c r="I43" s="18"/>
      <c r="J43" s="34" t="e">
        <f>+'Summary Cost'!J16/'Summary Cost'!J$21</f>
        <v>#DIV/0!</v>
      </c>
      <c r="K43" s="18"/>
      <c r="L43" s="34" t="e">
        <f>+'Summary Cost'!L16/'Summary Cost'!L$21</f>
        <v>#DIV/0!</v>
      </c>
      <c r="M43" s="18"/>
      <c r="N43" s="34" t="e">
        <f>+'Summary Cost'!N16/'Summary Cost'!N$21</f>
        <v>#DIV/0!</v>
      </c>
      <c r="O43" s="18"/>
      <c r="P43" s="34" t="e">
        <f>+'Summary Cost'!P16/'Summary Cost'!P$21</f>
        <v>#DIV/0!</v>
      </c>
      <c r="R43" s="19"/>
      <c r="S43" s="19"/>
      <c r="T43" s="19"/>
      <c r="V43" s="24"/>
    </row>
    <row r="44" spans="1:22">
      <c r="D44" s="2" t="s">
        <v>202</v>
      </c>
      <c r="H44" s="34" t="e">
        <f>+'Summary Cost'!H17/'Summary Cost'!H$21</f>
        <v>#DIV/0!</v>
      </c>
      <c r="I44" s="18"/>
      <c r="J44" s="34" t="e">
        <f>+'Summary Cost'!J17/'Summary Cost'!J$21</f>
        <v>#DIV/0!</v>
      </c>
      <c r="K44" s="18"/>
      <c r="L44" s="34" t="e">
        <f>+'Summary Cost'!L17/'Summary Cost'!L$21</f>
        <v>#DIV/0!</v>
      </c>
      <c r="M44" s="18"/>
      <c r="N44" s="34" t="e">
        <f>+'Summary Cost'!N17/'Summary Cost'!N$21</f>
        <v>#DIV/0!</v>
      </c>
      <c r="O44" s="18"/>
      <c r="P44" s="34" t="e">
        <f>+'Summary Cost'!P17/'Summary Cost'!P$21</f>
        <v>#DIV/0!</v>
      </c>
      <c r="R44" s="19"/>
      <c r="S44" s="19"/>
      <c r="T44" s="19"/>
      <c r="V44" s="24"/>
    </row>
    <row r="45" spans="1:22">
      <c r="D45" s="2" t="s">
        <v>276</v>
      </c>
      <c r="H45" s="34" t="e">
        <f>+'Summary Cost'!H18/'Summary Cost'!H$21</f>
        <v>#DIV/0!</v>
      </c>
      <c r="I45" s="18"/>
      <c r="J45" s="34" t="e">
        <f>+'Summary Cost'!J18/'Summary Cost'!J$21</f>
        <v>#DIV/0!</v>
      </c>
      <c r="K45" s="18"/>
      <c r="L45" s="34" t="e">
        <f>+'Summary Cost'!L18/'Summary Cost'!L$21</f>
        <v>#DIV/0!</v>
      </c>
      <c r="M45" s="18"/>
      <c r="N45" s="34" t="e">
        <f>+'Summary Cost'!N18/'Summary Cost'!N$21</f>
        <v>#DIV/0!</v>
      </c>
      <c r="O45" s="18"/>
      <c r="P45" s="34" t="e">
        <f>+'Summary Cost'!P18/'Summary Cost'!P$21</f>
        <v>#DIV/0!</v>
      </c>
      <c r="R45" s="19"/>
      <c r="S45" s="19"/>
      <c r="T45" s="19"/>
      <c r="V45" s="24"/>
    </row>
    <row r="46" spans="1:22">
      <c r="D46" s="2" t="s">
        <v>31</v>
      </c>
      <c r="H46" s="34" t="e">
        <f>+'Summary Cost'!H19/'Summary Cost'!H$21</f>
        <v>#DIV/0!</v>
      </c>
      <c r="I46" s="18"/>
      <c r="J46" s="34" t="e">
        <f>+'Summary Cost'!J19/'Summary Cost'!J$21</f>
        <v>#DIV/0!</v>
      </c>
      <c r="K46" s="18"/>
      <c r="L46" s="34" t="e">
        <f>+'Summary Cost'!L19/'Summary Cost'!L$21</f>
        <v>#DIV/0!</v>
      </c>
      <c r="M46" s="18"/>
      <c r="N46" s="34" t="e">
        <f>+'Summary Cost'!N19/'Summary Cost'!N$21</f>
        <v>#DIV/0!</v>
      </c>
      <c r="O46" s="18"/>
      <c r="P46" s="34" t="e">
        <f>+'Summary Cost'!P19/'Summary Cost'!P$21</f>
        <v>#DIV/0!</v>
      </c>
      <c r="R46" s="19"/>
      <c r="S46" s="19"/>
      <c r="T46" s="19"/>
      <c r="V46" s="24"/>
    </row>
    <row r="47" spans="1:22">
      <c r="H47" s="33"/>
      <c r="I47" s="18"/>
      <c r="J47" s="33"/>
      <c r="K47" s="18"/>
      <c r="L47" s="33"/>
      <c r="M47" s="18"/>
      <c r="N47" s="33"/>
      <c r="O47" s="18"/>
      <c r="P47" s="33"/>
      <c r="R47" s="19"/>
      <c r="S47" s="19"/>
      <c r="T47" s="19"/>
      <c r="V47" s="24"/>
    </row>
    <row r="48" spans="1:22" ht="12" thickBot="1">
      <c r="A48" s="1"/>
      <c r="B48" s="1" t="s">
        <v>49</v>
      </c>
      <c r="C48" s="1"/>
      <c r="D48" s="1"/>
      <c r="E48" s="1"/>
      <c r="F48" s="1"/>
      <c r="G48" s="1"/>
      <c r="H48" s="126" t="e">
        <f>+H38+H32</f>
        <v>#DIV/0!</v>
      </c>
      <c r="I48" s="30"/>
      <c r="J48" s="126" t="e">
        <f>+J38+J32</f>
        <v>#DIV/0!</v>
      </c>
      <c r="K48" s="30"/>
      <c r="L48" s="126" t="e">
        <f>+L38+L32</f>
        <v>#DIV/0!</v>
      </c>
      <c r="M48" s="30"/>
      <c r="N48" s="126" t="e">
        <f>+N38+N32</f>
        <v>#DIV/0!</v>
      </c>
      <c r="O48" s="30"/>
      <c r="P48" s="126" t="e">
        <f>+P38+P32</f>
        <v>#DIV/0!</v>
      </c>
      <c r="Q48" s="1"/>
      <c r="R48" s="19"/>
      <c r="S48" s="19"/>
      <c r="T48" s="19"/>
      <c r="V48" s="24"/>
    </row>
    <row r="49" spans="8:22" ht="12" thickTop="1">
      <c r="H49" s="15"/>
      <c r="I49" s="18"/>
      <c r="J49" s="15"/>
      <c r="K49" s="18"/>
      <c r="L49" s="15"/>
      <c r="M49" s="18"/>
      <c r="N49" s="15"/>
      <c r="O49" s="18"/>
      <c r="P49" s="15"/>
      <c r="R49" s="19"/>
      <c r="S49" s="19"/>
      <c r="T49" s="19"/>
      <c r="V49" s="24"/>
    </row>
    <row r="50" spans="8:22">
      <c r="H50" s="19"/>
      <c r="I50" s="19"/>
      <c r="J50" s="19"/>
      <c r="K50" s="19"/>
      <c r="L50" s="19"/>
      <c r="M50" s="19"/>
      <c r="N50" s="19"/>
      <c r="O50" s="19"/>
      <c r="P50" s="19"/>
      <c r="R50" s="19"/>
      <c r="S50" s="19"/>
      <c r="T50" s="19"/>
      <c r="V50" s="24"/>
    </row>
    <row r="51" spans="8:22">
      <c r="H51" s="19"/>
      <c r="I51" s="19"/>
      <c r="J51" s="19"/>
      <c r="K51" s="19"/>
      <c r="L51" s="19"/>
      <c r="M51" s="19"/>
      <c r="N51" s="19"/>
      <c r="O51" s="19"/>
      <c r="P51" s="19"/>
      <c r="R51" s="19"/>
      <c r="S51" s="19"/>
      <c r="T51" s="19"/>
      <c r="V51" s="24"/>
    </row>
    <row r="52" spans="8:22">
      <c r="H52" s="19"/>
      <c r="I52" s="19"/>
      <c r="J52" s="19"/>
      <c r="K52" s="19"/>
      <c r="L52" s="19"/>
      <c r="M52" s="19"/>
      <c r="N52" s="19"/>
      <c r="O52" s="19"/>
      <c r="P52" s="19"/>
      <c r="R52" s="19"/>
      <c r="S52" s="19"/>
      <c r="T52" s="19"/>
      <c r="V52" s="24"/>
    </row>
    <row r="53" spans="8:22"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  <c r="V53" s="24"/>
    </row>
    <row r="54" spans="8:22">
      <c r="H54" s="19"/>
      <c r="I54" s="19"/>
      <c r="J54" s="19"/>
      <c r="K54" s="19"/>
      <c r="L54" s="19"/>
      <c r="M54" s="19"/>
      <c r="N54" s="19"/>
      <c r="O54" s="19"/>
      <c r="P54" s="19"/>
      <c r="R54" s="19"/>
      <c r="S54" s="19"/>
      <c r="T54" s="19"/>
      <c r="V54" s="24"/>
    </row>
    <row r="55" spans="8:22">
      <c r="H55" s="19"/>
      <c r="I55" s="19"/>
      <c r="J55" s="19"/>
      <c r="K55" s="19"/>
      <c r="L55" s="19"/>
      <c r="M55" s="19"/>
      <c r="N55" s="19"/>
      <c r="O55" s="19"/>
      <c r="P55" s="19"/>
      <c r="R55" s="19"/>
      <c r="S55" s="19"/>
      <c r="T55" s="19"/>
      <c r="V55" s="24"/>
    </row>
    <row r="56" spans="8:22">
      <c r="H56" s="19"/>
      <c r="I56" s="19"/>
      <c r="J56" s="19"/>
      <c r="K56" s="19"/>
      <c r="L56" s="19"/>
      <c r="M56" s="19"/>
      <c r="N56" s="19"/>
      <c r="O56" s="19"/>
      <c r="P56" s="19"/>
      <c r="R56" s="19"/>
      <c r="S56" s="19"/>
      <c r="T56" s="19"/>
      <c r="V56" s="24"/>
    </row>
    <row r="57" spans="8:22">
      <c r="H57" s="19"/>
      <c r="I57" s="19"/>
      <c r="J57" s="19"/>
      <c r="K57" s="19"/>
      <c r="L57" s="19"/>
      <c r="M57" s="19"/>
      <c r="N57" s="19"/>
      <c r="O57" s="19"/>
      <c r="P57" s="19"/>
      <c r="R57" s="19"/>
      <c r="S57" s="19"/>
      <c r="T57" s="19"/>
      <c r="V57" s="24"/>
    </row>
    <row r="58" spans="8:22">
      <c r="H58" s="19"/>
      <c r="I58" s="19"/>
      <c r="J58" s="19"/>
      <c r="K58" s="19"/>
      <c r="L58" s="19"/>
      <c r="M58" s="19"/>
      <c r="N58" s="19"/>
      <c r="O58" s="19"/>
      <c r="P58" s="19"/>
      <c r="R58" s="19"/>
      <c r="S58" s="19"/>
      <c r="T58" s="19"/>
      <c r="V58" s="24"/>
    </row>
    <row r="59" spans="8:22">
      <c r="H59" s="19"/>
      <c r="I59" s="19"/>
      <c r="J59" s="19"/>
      <c r="K59" s="19"/>
      <c r="L59" s="19"/>
      <c r="M59" s="19"/>
      <c r="N59" s="19"/>
      <c r="O59" s="19"/>
      <c r="P59" s="19"/>
      <c r="R59" s="19"/>
      <c r="S59" s="19"/>
      <c r="T59" s="19"/>
      <c r="V59" s="24"/>
    </row>
    <row r="60" spans="8:22">
      <c r="H60" s="19"/>
      <c r="I60" s="19"/>
      <c r="J60" s="19"/>
      <c r="K60" s="19"/>
      <c r="L60" s="19"/>
      <c r="M60" s="19"/>
      <c r="N60" s="19"/>
      <c r="O60" s="19"/>
      <c r="P60" s="19"/>
      <c r="R60" s="19"/>
      <c r="S60" s="19"/>
      <c r="T60" s="19"/>
      <c r="V60" s="24"/>
    </row>
    <row r="61" spans="8:22">
      <c r="H61" s="19"/>
      <c r="I61" s="19"/>
      <c r="J61" s="19"/>
      <c r="K61" s="19"/>
      <c r="L61" s="19"/>
      <c r="M61" s="19"/>
      <c r="N61" s="19"/>
      <c r="O61" s="19"/>
      <c r="P61" s="19"/>
      <c r="R61" s="19"/>
      <c r="S61" s="19"/>
      <c r="T61" s="19"/>
      <c r="V61" s="24"/>
    </row>
    <row r="62" spans="8:22">
      <c r="H62" s="19"/>
      <c r="I62" s="19"/>
      <c r="J62" s="19"/>
      <c r="K62" s="19"/>
      <c r="L62" s="19"/>
      <c r="M62" s="19"/>
      <c r="N62" s="19"/>
      <c r="O62" s="19"/>
      <c r="P62" s="19"/>
      <c r="R62" s="19"/>
      <c r="S62" s="19"/>
      <c r="T62" s="19"/>
      <c r="V62" s="24"/>
    </row>
    <row r="63" spans="8:22">
      <c r="H63" s="19"/>
      <c r="I63" s="19"/>
      <c r="J63" s="19"/>
      <c r="K63" s="19"/>
      <c r="L63" s="19"/>
      <c r="M63" s="19"/>
      <c r="N63" s="19"/>
      <c r="O63" s="19"/>
      <c r="P63" s="19"/>
      <c r="R63" s="19"/>
      <c r="S63" s="19"/>
      <c r="T63" s="19"/>
      <c r="V63" s="24"/>
    </row>
    <row r="64" spans="8:22">
      <c r="H64" s="19"/>
      <c r="I64" s="19"/>
      <c r="J64" s="19"/>
      <c r="K64" s="19"/>
      <c r="L64" s="19"/>
      <c r="M64" s="19"/>
      <c r="N64" s="19"/>
      <c r="O64" s="19"/>
      <c r="P64" s="19"/>
      <c r="R64" s="19"/>
      <c r="S64" s="19"/>
      <c r="T64" s="19"/>
      <c r="V64" s="24"/>
    </row>
    <row r="65" spans="8:22">
      <c r="H65" s="19"/>
      <c r="I65" s="19"/>
      <c r="J65" s="19"/>
      <c r="K65" s="19"/>
      <c r="L65" s="19"/>
      <c r="M65" s="19"/>
      <c r="N65" s="19"/>
      <c r="O65" s="19"/>
      <c r="P65" s="19"/>
      <c r="R65" s="19"/>
      <c r="S65" s="19"/>
      <c r="T65" s="19"/>
      <c r="V65" s="24"/>
    </row>
    <row r="66" spans="8:22">
      <c r="H66" s="19"/>
      <c r="I66" s="19"/>
      <c r="J66" s="19"/>
      <c r="K66" s="19"/>
      <c r="L66" s="19"/>
      <c r="M66" s="19"/>
      <c r="N66" s="19"/>
      <c r="O66" s="19"/>
      <c r="P66" s="19"/>
      <c r="R66" s="19"/>
      <c r="S66" s="19"/>
      <c r="T66" s="19"/>
      <c r="V66" s="24"/>
    </row>
    <row r="67" spans="8:22">
      <c r="H67" s="19"/>
      <c r="I67" s="19"/>
      <c r="J67" s="19"/>
      <c r="K67" s="19"/>
      <c r="L67" s="19"/>
      <c r="M67" s="19"/>
      <c r="N67" s="19"/>
      <c r="O67" s="19"/>
      <c r="P67" s="19"/>
      <c r="R67" s="19"/>
      <c r="S67" s="19"/>
      <c r="T67" s="19"/>
      <c r="V67" s="24"/>
    </row>
    <row r="68" spans="8:22">
      <c r="H68" s="19"/>
      <c r="I68" s="19"/>
      <c r="J68" s="19"/>
      <c r="K68" s="19"/>
      <c r="L68" s="19"/>
      <c r="M68" s="19"/>
      <c r="N68" s="19"/>
      <c r="O68" s="19"/>
      <c r="P68" s="19"/>
      <c r="R68" s="19"/>
      <c r="S68" s="19"/>
      <c r="T68" s="19"/>
      <c r="V68" s="24"/>
    </row>
    <row r="69" spans="8:22">
      <c r="H69" s="19"/>
      <c r="I69" s="19"/>
      <c r="J69" s="19"/>
      <c r="K69" s="19"/>
      <c r="L69" s="19"/>
      <c r="M69" s="19"/>
      <c r="N69" s="19"/>
      <c r="O69" s="19"/>
      <c r="P69" s="19"/>
      <c r="R69" s="19"/>
      <c r="S69" s="19"/>
      <c r="T69" s="19"/>
      <c r="V69" s="24"/>
    </row>
    <row r="70" spans="8:22">
      <c r="H70" s="19"/>
      <c r="I70" s="19"/>
      <c r="J70" s="19"/>
      <c r="K70" s="19"/>
      <c r="L70" s="19"/>
      <c r="M70" s="19"/>
      <c r="N70" s="19"/>
      <c r="O70" s="19"/>
      <c r="P70" s="19"/>
      <c r="R70" s="19"/>
      <c r="S70" s="19"/>
      <c r="T70" s="19"/>
      <c r="V70" s="24"/>
    </row>
    <row r="71" spans="8:22">
      <c r="H71" s="19"/>
      <c r="I71" s="19"/>
      <c r="J71" s="19"/>
      <c r="K71" s="19"/>
      <c r="L71" s="19"/>
      <c r="M71" s="19"/>
      <c r="N71" s="19"/>
      <c r="O71" s="19"/>
      <c r="P71" s="19"/>
      <c r="R71" s="19"/>
      <c r="S71" s="19"/>
      <c r="T71" s="19"/>
      <c r="V71" s="24"/>
    </row>
    <row r="72" spans="8:22">
      <c r="H72" s="19"/>
      <c r="I72" s="19"/>
      <c r="J72" s="19"/>
      <c r="K72" s="19"/>
      <c r="L72" s="19"/>
      <c r="M72" s="19"/>
      <c r="N72" s="19"/>
      <c r="O72" s="19"/>
      <c r="P72" s="19"/>
      <c r="R72" s="19"/>
      <c r="S72" s="19"/>
      <c r="T72" s="19"/>
      <c r="V72" s="24"/>
    </row>
    <row r="73" spans="8:22">
      <c r="H73" s="19"/>
      <c r="I73" s="19"/>
      <c r="J73" s="19"/>
      <c r="K73" s="19"/>
      <c r="L73" s="19"/>
      <c r="M73" s="19"/>
      <c r="N73" s="19"/>
      <c r="O73" s="19"/>
      <c r="P73" s="19"/>
      <c r="R73" s="19"/>
      <c r="S73" s="19"/>
      <c r="T73" s="19"/>
      <c r="V73" s="24"/>
    </row>
    <row r="74" spans="8:22">
      <c r="H74" s="19"/>
      <c r="I74" s="19"/>
      <c r="J74" s="19"/>
      <c r="K74" s="19"/>
      <c r="L74" s="19"/>
      <c r="M74" s="19"/>
      <c r="N74" s="19"/>
      <c r="O74" s="19"/>
      <c r="P74" s="19"/>
      <c r="R74" s="19"/>
      <c r="S74" s="19"/>
      <c r="T74" s="19"/>
      <c r="V74" s="24"/>
    </row>
    <row r="75" spans="8:22">
      <c r="H75" s="19"/>
      <c r="I75" s="19"/>
      <c r="J75" s="19"/>
      <c r="K75" s="19"/>
      <c r="L75" s="19"/>
      <c r="M75" s="19"/>
      <c r="N75" s="19"/>
      <c r="O75" s="19"/>
      <c r="P75" s="19"/>
      <c r="R75" s="19"/>
      <c r="S75" s="19"/>
      <c r="T75" s="19"/>
      <c r="V75" s="24"/>
    </row>
    <row r="76" spans="8:22">
      <c r="H76" s="19"/>
      <c r="I76" s="19"/>
      <c r="J76" s="19"/>
      <c r="K76" s="19"/>
      <c r="L76" s="19"/>
      <c r="M76" s="19"/>
      <c r="N76" s="19"/>
      <c r="O76" s="19"/>
      <c r="P76" s="19"/>
      <c r="R76" s="19"/>
      <c r="S76" s="19"/>
      <c r="T76" s="19"/>
      <c r="V76" s="24"/>
    </row>
    <row r="77" spans="8:22">
      <c r="H77" s="19"/>
      <c r="I77" s="19"/>
      <c r="J77" s="19"/>
      <c r="K77" s="19"/>
      <c r="L77" s="19"/>
      <c r="M77" s="19"/>
      <c r="N77" s="19"/>
      <c r="O77" s="19"/>
      <c r="P77" s="19"/>
      <c r="R77" s="19"/>
      <c r="S77" s="19"/>
      <c r="T77" s="19"/>
      <c r="V77" s="24"/>
    </row>
    <row r="78" spans="8:22">
      <c r="H78" s="19"/>
      <c r="I78" s="19"/>
      <c r="J78" s="19"/>
      <c r="K78" s="19"/>
      <c r="L78" s="19"/>
      <c r="M78" s="19"/>
      <c r="N78" s="19"/>
      <c r="O78" s="19"/>
      <c r="P78" s="19"/>
      <c r="R78" s="19"/>
      <c r="S78" s="19"/>
      <c r="T78" s="19"/>
      <c r="V78" s="24"/>
    </row>
    <row r="79" spans="8:22">
      <c r="H79" s="19"/>
      <c r="I79" s="19"/>
      <c r="J79" s="19"/>
      <c r="K79" s="19"/>
      <c r="L79" s="19"/>
      <c r="M79" s="19"/>
      <c r="N79" s="19"/>
      <c r="O79" s="19"/>
      <c r="P79" s="19"/>
      <c r="R79" s="19"/>
      <c r="S79" s="19"/>
      <c r="T79" s="19"/>
      <c r="V79" s="24"/>
    </row>
    <row r="80" spans="8:22">
      <c r="H80" s="19"/>
      <c r="I80" s="19"/>
      <c r="J80" s="19"/>
      <c r="K80" s="19"/>
      <c r="L80" s="19"/>
      <c r="M80" s="19"/>
      <c r="N80" s="19"/>
      <c r="O80" s="19"/>
      <c r="P80" s="19"/>
      <c r="R80" s="19"/>
      <c r="S80" s="19"/>
      <c r="T80" s="19"/>
      <c r="V80" s="24"/>
    </row>
    <row r="81" spans="8:22">
      <c r="H81" s="19"/>
      <c r="I81" s="19"/>
      <c r="J81" s="19"/>
      <c r="K81" s="19"/>
      <c r="L81" s="19"/>
      <c r="M81" s="19"/>
      <c r="N81" s="19"/>
      <c r="O81" s="19"/>
      <c r="P81" s="19"/>
      <c r="R81" s="19"/>
      <c r="S81" s="19"/>
      <c r="T81" s="19"/>
      <c r="V81" s="24"/>
    </row>
    <row r="82" spans="8:22">
      <c r="H82" s="19"/>
      <c r="I82" s="19"/>
      <c r="J82" s="19"/>
      <c r="K82" s="19"/>
      <c r="L82" s="19"/>
      <c r="M82" s="19"/>
      <c r="N82" s="19"/>
      <c r="O82" s="19"/>
      <c r="P82" s="19"/>
      <c r="R82" s="19"/>
      <c r="S82" s="19"/>
      <c r="T82" s="19"/>
      <c r="V82" s="24"/>
    </row>
    <row r="83" spans="8:22">
      <c r="H83" s="19"/>
      <c r="I83" s="19"/>
      <c r="J83" s="19"/>
      <c r="K83" s="19"/>
      <c r="L83" s="19"/>
      <c r="M83" s="19"/>
      <c r="N83" s="19"/>
      <c r="O83" s="19"/>
      <c r="P83" s="19"/>
      <c r="R83" s="19"/>
      <c r="S83" s="19"/>
      <c r="T83" s="19"/>
      <c r="V83" s="24"/>
    </row>
    <row r="84" spans="8:22">
      <c r="H84" s="19"/>
      <c r="I84" s="19"/>
      <c r="J84" s="19"/>
      <c r="K84" s="19"/>
      <c r="L84" s="19"/>
      <c r="M84" s="19"/>
      <c r="N84" s="19"/>
      <c r="O84" s="19"/>
      <c r="P84" s="19"/>
      <c r="R84" s="19"/>
      <c r="S84" s="19"/>
      <c r="T84" s="19"/>
      <c r="V84" s="24"/>
    </row>
    <row r="85" spans="8:22">
      <c r="H85" s="19"/>
      <c r="I85" s="19"/>
      <c r="J85" s="19"/>
      <c r="K85" s="19"/>
      <c r="L85" s="19"/>
      <c r="M85" s="19"/>
      <c r="N85" s="19"/>
      <c r="O85" s="19"/>
      <c r="P85" s="19"/>
      <c r="R85" s="19"/>
      <c r="S85" s="19"/>
      <c r="T85" s="19"/>
      <c r="V85" s="24"/>
    </row>
    <row r="86" spans="8:22">
      <c r="H86" s="19"/>
      <c r="I86" s="19"/>
      <c r="J86" s="19"/>
      <c r="K86" s="19"/>
      <c r="L86" s="19"/>
      <c r="M86" s="19"/>
      <c r="N86" s="19"/>
      <c r="O86" s="19"/>
      <c r="P86" s="19"/>
      <c r="R86" s="19"/>
      <c r="S86" s="19"/>
      <c r="T86" s="19"/>
      <c r="V86" s="24"/>
    </row>
    <row r="87" spans="8:22">
      <c r="H87" s="19"/>
      <c r="I87" s="19"/>
      <c r="J87" s="19"/>
      <c r="K87" s="19"/>
      <c r="L87" s="19"/>
      <c r="M87" s="19"/>
      <c r="N87" s="19"/>
      <c r="O87" s="19"/>
      <c r="P87" s="19"/>
      <c r="R87" s="19"/>
      <c r="S87" s="19"/>
      <c r="T87" s="19"/>
      <c r="V87" s="24"/>
    </row>
    <row r="88" spans="8:22">
      <c r="H88" s="19"/>
      <c r="I88" s="19"/>
      <c r="J88" s="19"/>
      <c r="K88" s="19"/>
      <c r="L88" s="19"/>
      <c r="M88" s="19"/>
      <c r="N88" s="19"/>
      <c r="O88" s="19"/>
      <c r="P88" s="19"/>
      <c r="R88" s="19"/>
      <c r="S88" s="19"/>
      <c r="T88" s="19"/>
      <c r="V88" s="24"/>
    </row>
    <row r="89" spans="8:22">
      <c r="H89" s="19"/>
      <c r="I89" s="19"/>
      <c r="J89" s="19"/>
      <c r="K89" s="19"/>
      <c r="L89" s="19"/>
      <c r="M89" s="19"/>
      <c r="N89" s="19"/>
      <c r="O89" s="19"/>
      <c r="P89" s="19"/>
      <c r="R89" s="19"/>
      <c r="S89" s="19"/>
      <c r="T89" s="19"/>
      <c r="V89" s="24"/>
    </row>
    <row r="90" spans="8:22">
      <c r="H90" s="19"/>
      <c r="I90" s="19"/>
      <c r="J90" s="19"/>
      <c r="K90" s="19"/>
      <c r="L90" s="19"/>
      <c r="M90" s="19"/>
      <c r="N90" s="19"/>
      <c r="O90" s="19"/>
      <c r="P90" s="19"/>
      <c r="R90" s="19"/>
      <c r="S90" s="19"/>
      <c r="T90" s="19"/>
      <c r="V90" s="24"/>
    </row>
    <row r="91" spans="8:22">
      <c r="H91" s="19"/>
      <c r="I91" s="19"/>
      <c r="J91" s="19"/>
      <c r="K91" s="19"/>
      <c r="L91" s="19"/>
      <c r="M91" s="19"/>
      <c r="N91" s="19"/>
      <c r="O91" s="19"/>
      <c r="P91" s="19"/>
      <c r="R91" s="19"/>
      <c r="S91" s="19"/>
      <c r="T91" s="19"/>
      <c r="V91" s="24"/>
    </row>
    <row r="92" spans="8:22">
      <c r="H92" s="19"/>
      <c r="I92" s="19"/>
      <c r="J92" s="19"/>
      <c r="K92" s="19"/>
      <c r="L92" s="19"/>
      <c r="M92" s="19"/>
      <c r="N92" s="19"/>
      <c r="O92" s="19"/>
      <c r="P92" s="19"/>
      <c r="R92" s="19"/>
      <c r="S92" s="19"/>
      <c r="T92" s="19"/>
      <c r="V92" s="24"/>
    </row>
    <row r="93" spans="8:22">
      <c r="H93" s="19"/>
      <c r="I93" s="19"/>
      <c r="J93" s="19"/>
      <c r="K93" s="19"/>
      <c r="L93" s="19"/>
      <c r="M93" s="19"/>
      <c r="N93" s="19"/>
      <c r="O93" s="19"/>
      <c r="P93" s="19"/>
      <c r="R93" s="19"/>
      <c r="S93" s="19"/>
      <c r="T93" s="19"/>
      <c r="V93" s="24"/>
    </row>
    <row r="94" spans="8:22">
      <c r="H94" s="19"/>
      <c r="I94" s="19"/>
      <c r="J94" s="19"/>
      <c r="K94" s="19"/>
      <c r="L94" s="19"/>
      <c r="M94" s="19"/>
      <c r="N94" s="19"/>
      <c r="O94" s="19"/>
      <c r="P94" s="19"/>
      <c r="R94" s="19"/>
      <c r="S94" s="19"/>
      <c r="T94" s="19"/>
      <c r="V94" s="24"/>
    </row>
    <row r="95" spans="8:22">
      <c r="H95" s="19"/>
      <c r="I95" s="19"/>
      <c r="J95" s="19"/>
      <c r="K95" s="19"/>
      <c r="L95" s="19"/>
      <c r="M95" s="19"/>
      <c r="N95" s="19"/>
      <c r="O95" s="19"/>
      <c r="P95" s="19"/>
      <c r="R95" s="19"/>
      <c r="S95" s="19"/>
      <c r="T95" s="19"/>
      <c r="V95" s="24"/>
    </row>
    <row r="96" spans="8:22">
      <c r="H96" s="19"/>
      <c r="I96" s="19"/>
      <c r="J96" s="19"/>
      <c r="K96" s="19"/>
      <c r="L96" s="19"/>
      <c r="M96" s="19"/>
      <c r="N96" s="19"/>
      <c r="O96" s="19"/>
      <c r="P96" s="19"/>
      <c r="R96" s="19"/>
      <c r="S96" s="19"/>
      <c r="T96" s="19"/>
      <c r="V96" s="24"/>
    </row>
    <row r="97" spans="8:22">
      <c r="H97" s="19"/>
      <c r="I97" s="19"/>
      <c r="J97" s="19"/>
      <c r="K97" s="19"/>
      <c r="L97" s="19"/>
      <c r="M97" s="19"/>
      <c r="N97" s="19"/>
      <c r="O97" s="19"/>
      <c r="P97" s="19"/>
      <c r="R97" s="19"/>
      <c r="S97" s="19"/>
      <c r="T97" s="19"/>
      <c r="V97" s="24"/>
    </row>
    <row r="98" spans="8:22">
      <c r="H98" s="19"/>
      <c r="I98" s="19"/>
      <c r="J98" s="19"/>
      <c r="K98" s="19"/>
      <c r="L98" s="19"/>
      <c r="M98" s="19"/>
      <c r="N98" s="19"/>
      <c r="O98" s="19"/>
      <c r="P98" s="19"/>
      <c r="R98" s="19"/>
      <c r="S98" s="19"/>
      <c r="T98" s="19"/>
      <c r="V98" s="24"/>
    </row>
    <row r="99" spans="8:22">
      <c r="H99" s="19"/>
      <c r="I99" s="19"/>
      <c r="J99" s="19"/>
      <c r="K99" s="19"/>
      <c r="L99" s="19"/>
      <c r="M99" s="19"/>
      <c r="N99" s="19"/>
      <c r="O99" s="19"/>
      <c r="P99" s="19"/>
      <c r="R99" s="19"/>
      <c r="S99" s="19"/>
      <c r="T99" s="19"/>
      <c r="V99" s="24"/>
    </row>
    <row r="100" spans="8:22">
      <c r="H100" s="19"/>
      <c r="I100" s="19"/>
      <c r="J100" s="19"/>
      <c r="K100" s="19"/>
      <c r="L100" s="19"/>
      <c r="M100" s="19"/>
      <c r="N100" s="19"/>
      <c r="O100" s="19"/>
      <c r="P100" s="19"/>
      <c r="R100" s="19"/>
      <c r="S100" s="19"/>
      <c r="T100" s="19"/>
      <c r="V100" s="24"/>
    </row>
    <row r="101" spans="8:22">
      <c r="H101" s="19"/>
      <c r="I101" s="19"/>
      <c r="J101" s="19"/>
      <c r="K101" s="19"/>
      <c r="L101" s="19"/>
      <c r="M101" s="19"/>
      <c r="N101" s="19"/>
      <c r="O101" s="19"/>
      <c r="P101" s="19"/>
      <c r="R101" s="19"/>
      <c r="S101" s="19"/>
      <c r="T101" s="19"/>
      <c r="V101" s="24"/>
    </row>
    <row r="102" spans="8:22">
      <c r="H102" s="19"/>
      <c r="I102" s="19"/>
      <c r="J102" s="19"/>
      <c r="K102" s="19"/>
      <c r="L102" s="19"/>
      <c r="M102" s="19"/>
      <c r="N102" s="19"/>
      <c r="O102" s="19"/>
      <c r="P102" s="19"/>
      <c r="R102" s="19"/>
      <c r="S102" s="19"/>
      <c r="T102" s="19"/>
      <c r="V102" s="24"/>
    </row>
    <row r="103" spans="8:22">
      <c r="H103" s="19"/>
      <c r="I103" s="19"/>
      <c r="J103" s="19"/>
      <c r="K103" s="19"/>
      <c r="L103" s="19"/>
      <c r="M103" s="19"/>
      <c r="N103" s="19"/>
      <c r="O103" s="19"/>
      <c r="P103" s="19"/>
      <c r="R103" s="19"/>
      <c r="S103" s="19"/>
      <c r="T103" s="19"/>
      <c r="V103" s="24"/>
    </row>
    <row r="104" spans="8:22">
      <c r="H104" s="19"/>
      <c r="I104" s="19"/>
      <c r="J104" s="19"/>
      <c r="K104" s="19"/>
      <c r="L104" s="19"/>
      <c r="M104" s="19"/>
      <c r="N104" s="19"/>
      <c r="O104" s="19"/>
      <c r="P104" s="19"/>
      <c r="R104" s="19"/>
      <c r="S104" s="19"/>
      <c r="T104" s="19"/>
      <c r="V104" s="24"/>
    </row>
    <row r="105" spans="8:22">
      <c r="H105" s="19"/>
      <c r="I105" s="19"/>
      <c r="J105" s="19"/>
      <c r="K105" s="19"/>
      <c r="L105" s="19"/>
      <c r="M105" s="19"/>
      <c r="N105" s="19"/>
      <c r="O105" s="19"/>
      <c r="P105" s="19"/>
      <c r="R105" s="19"/>
      <c r="S105" s="19"/>
      <c r="T105" s="19"/>
      <c r="V105" s="24"/>
    </row>
    <row r="106" spans="8:22">
      <c r="H106" s="19"/>
      <c r="I106" s="19"/>
      <c r="J106" s="19"/>
      <c r="K106" s="19"/>
      <c r="L106" s="19"/>
      <c r="M106" s="19"/>
      <c r="N106" s="19"/>
      <c r="O106" s="19"/>
      <c r="P106" s="19"/>
      <c r="R106" s="19"/>
      <c r="S106" s="19"/>
      <c r="T106" s="19"/>
      <c r="V106" s="24"/>
    </row>
    <row r="107" spans="8:22">
      <c r="H107" s="19"/>
      <c r="I107" s="19"/>
      <c r="J107" s="19"/>
      <c r="K107" s="19"/>
      <c r="L107" s="19"/>
      <c r="M107" s="19"/>
      <c r="N107" s="19"/>
      <c r="O107" s="19"/>
      <c r="P107" s="19"/>
      <c r="R107" s="19"/>
      <c r="S107" s="19"/>
      <c r="T107" s="19"/>
      <c r="V107" s="24"/>
    </row>
    <row r="108" spans="8:22">
      <c r="H108" s="19"/>
      <c r="I108" s="19"/>
      <c r="J108" s="19"/>
      <c r="K108" s="19"/>
      <c r="L108" s="19"/>
      <c r="M108" s="19"/>
      <c r="N108" s="19"/>
      <c r="O108" s="19"/>
      <c r="P108" s="19"/>
      <c r="R108" s="19"/>
      <c r="S108" s="19"/>
      <c r="T108" s="19"/>
      <c r="V108" s="24"/>
    </row>
    <row r="109" spans="8:22">
      <c r="H109" s="19"/>
      <c r="I109" s="19"/>
      <c r="J109" s="19"/>
      <c r="K109" s="19"/>
      <c r="L109" s="19"/>
      <c r="M109" s="19"/>
      <c r="N109" s="19"/>
      <c r="O109" s="19"/>
      <c r="P109" s="19"/>
      <c r="R109" s="19"/>
      <c r="S109" s="19"/>
      <c r="T109" s="19"/>
      <c r="V109" s="24"/>
    </row>
    <row r="110" spans="8:22">
      <c r="H110" s="19"/>
      <c r="I110" s="19"/>
      <c r="J110" s="19"/>
      <c r="K110" s="19"/>
      <c r="L110" s="19"/>
      <c r="M110" s="19"/>
      <c r="N110" s="19"/>
      <c r="O110" s="19"/>
      <c r="P110" s="19"/>
      <c r="R110" s="19"/>
      <c r="S110" s="19"/>
      <c r="T110" s="19"/>
      <c r="V110" s="24"/>
    </row>
    <row r="111" spans="8:22">
      <c r="H111" s="19"/>
      <c r="I111" s="19"/>
      <c r="J111" s="19"/>
      <c r="K111" s="19"/>
      <c r="L111" s="19"/>
      <c r="M111" s="19"/>
      <c r="N111" s="19"/>
      <c r="O111" s="19"/>
      <c r="P111" s="19"/>
      <c r="R111" s="19"/>
      <c r="S111" s="19"/>
      <c r="T111" s="19"/>
      <c r="V111" s="24"/>
    </row>
    <row r="112" spans="8:22">
      <c r="H112" s="19"/>
      <c r="I112" s="19"/>
      <c r="J112" s="19"/>
      <c r="K112" s="19"/>
      <c r="L112" s="19"/>
      <c r="M112" s="19"/>
      <c r="N112" s="19"/>
      <c r="O112" s="19"/>
      <c r="P112" s="19"/>
      <c r="R112" s="19"/>
      <c r="S112" s="19"/>
      <c r="T112" s="19"/>
      <c r="V112" s="24"/>
    </row>
    <row r="113" spans="8:22">
      <c r="H113" s="19"/>
      <c r="I113" s="19"/>
      <c r="J113" s="19"/>
      <c r="K113" s="19"/>
      <c r="L113" s="19"/>
      <c r="M113" s="19"/>
      <c r="N113" s="19"/>
      <c r="O113" s="19"/>
      <c r="P113" s="19"/>
      <c r="R113" s="19"/>
      <c r="S113" s="19"/>
      <c r="T113" s="19"/>
      <c r="V113" s="24"/>
    </row>
    <row r="114" spans="8:22">
      <c r="H114" s="19"/>
      <c r="I114" s="19"/>
      <c r="J114" s="19"/>
      <c r="K114" s="19"/>
      <c r="L114" s="19"/>
      <c r="M114" s="19"/>
      <c r="N114" s="19"/>
      <c r="O114" s="19"/>
      <c r="P114" s="19"/>
      <c r="R114" s="19"/>
      <c r="S114" s="19"/>
      <c r="T114" s="19"/>
      <c r="V114" s="24"/>
    </row>
    <row r="115" spans="8:22">
      <c r="H115" s="19"/>
      <c r="I115" s="19"/>
      <c r="J115" s="19"/>
      <c r="K115" s="19"/>
      <c r="L115" s="19"/>
      <c r="M115" s="19"/>
      <c r="N115" s="19"/>
      <c r="O115" s="19"/>
      <c r="P115" s="19"/>
      <c r="R115" s="19"/>
      <c r="S115" s="19"/>
      <c r="T115" s="19"/>
      <c r="V115" s="24"/>
    </row>
    <row r="116" spans="8:22">
      <c r="H116" s="19"/>
      <c r="I116" s="19"/>
      <c r="J116" s="19"/>
      <c r="K116" s="19"/>
      <c r="L116" s="19"/>
      <c r="M116" s="19"/>
      <c r="N116" s="19"/>
      <c r="O116" s="19"/>
      <c r="P116" s="19"/>
      <c r="R116" s="19"/>
      <c r="S116" s="19"/>
      <c r="T116" s="19"/>
      <c r="V116" s="24"/>
    </row>
    <row r="117" spans="8:22">
      <c r="H117" s="19"/>
      <c r="I117" s="19"/>
      <c r="J117" s="19"/>
      <c r="K117" s="19"/>
      <c r="L117" s="19"/>
      <c r="M117" s="19"/>
      <c r="N117" s="19"/>
      <c r="O117" s="19"/>
      <c r="P117" s="19"/>
      <c r="R117" s="19"/>
      <c r="S117" s="19"/>
      <c r="T117" s="19"/>
      <c r="V117" s="24"/>
    </row>
    <row r="118" spans="8:22">
      <c r="H118" s="19"/>
      <c r="I118" s="19"/>
      <c r="J118" s="19"/>
      <c r="K118" s="19"/>
      <c r="L118" s="19"/>
      <c r="M118" s="19"/>
      <c r="N118" s="19"/>
      <c r="O118" s="19"/>
      <c r="P118" s="19"/>
      <c r="R118" s="19"/>
      <c r="S118" s="19"/>
      <c r="T118" s="19"/>
      <c r="V118" s="24"/>
    </row>
    <row r="119" spans="8:22">
      <c r="H119" s="19"/>
      <c r="I119" s="19"/>
      <c r="J119" s="19"/>
      <c r="K119" s="19"/>
      <c r="L119" s="19"/>
      <c r="M119" s="19"/>
      <c r="N119" s="19"/>
      <c r="O119" s="19"/>
      <c r="P119" s="19"/>
      <c r="R119" s="19"/>
      <c r="S119" s="19"/>
      <c r="T119" s="19"/>
      <c r="V119" s="24"/>
    </row>
    <row r="120" spans="8:22">
      <c r="H120" s="19"/>
      <c r="I120" s="19"/>
      <c r="J120" s="19"/>
      <c r="K120" s="19"/>
      <c r="L120" s="19"/>
      <c r="M120" s="19"/>
      <c r="N120" s="19"/>
      <c r="O120" s="19"/>
      <c r="P120" s="19"/>
      <c r="R120" s="19"/>
      <c r="S120" s="19"/>
      <c r="T120" s="19"/>
      <c r="V120" s="24"/>
    </row>
    <row r="121" spans="8:22">
      <c r="H121" s="19"/>
      <c r="I121" s="19"/>
      <c r="J121" s="19"/>
      <c r="K121" s="19"/>
      <c r="L121" s="19"/>
      <c r="M121" s="19"/>
      <c r="N121" s="19"/>
      <c r="O121" s="19"/>
      <c r="P121" s="19"/>
      <c r="R121" s="19"/>
      <c r="S121" s="19"/>
      <c r="T121" s="19"/>
      <c r="V121" s="24"/>
    </row>
    <row r="122" spans="8:22">
      <c r="H122" s="19"/>
      <c r="I122" s="19"/>
      <c r="J122" s="19"/>
      <c r="K122" s="19"/>
      <c r="L122" s="19"/>
      <c r="M122" s="19"/>
      <c r="N122" s="19"/>
      <c r="O122" s="19"/>
      <c r="P122" s="19"/>
      <c r="R122" s="19"/>
      <c r="S122" s="19"/>
      <c r="T122" s="19"/>
      <c r="V122" s="24"/>
    </row>
    <row r="123" spans="8:22">
      <c r="H123" s="19"/>
      <c r="I123" s="19"/>
      <c r="J123" s="19"/>
      <c r="K123" s="19"/>
      <c r="L123" s="19"/>
      <c r="M123" s="19"/>
      <c r="N123" s="19"/>
      <c r="O123" s="19"/>
      <c r="P123" s="19"/>
      <c r="R123" s="19"/>
      <c r="S123" s="19"/>
      <c r="T123" s="19"/>
      <c r="V123" s="24"/>
    </row>
    <row r="124" spans="8:22">
      <c r="H124" s="19"/>
      <c r="I124" s="19"/>
      <c r="J124" s="19"/>
      <c r="K124" s="19"/>
      <c r="L124" s="19"/>
      <c r="M124" s="19"/>
      <c r="N124" s="19"/>
      <c r="O124" s="19"/>
      <c r="P124" s="19"/>
      <c r="R124" s="19"/>
      <c r="S124" s="19"/>
      <c r="T124" s="19"/>
      <c r="V124" s="24"/>
    </row>
    <row r="125" spans="8:22">
      <c r="H125" s="19"/>
      <c r="I125" s="19"/>
      <c r="J125" s="19"/>
      <c r="K125" s="19"/>
      <c r="L125" s="19"/>
      <c r="M125" s="19"/>
      <c r="N125" s="19"/>
      <c r="O125" s="19"/>
      <c r="P125" s="19"/>
      <c r="R125" s="19"/>
      <c r="S125" s="19"/>
      <c r="T125" s="19"/>
      <c r="V125" s="24"/>
    </row>
    <row r="126" spans="8:22">
      <c r="H126" s="19"/>
      <c r="I126" s="19"/>
      <c r="J126" s="19"/>
      <c r="K126" s="19"/>
      <c r="L126" s="19"/>
      <c r="M126" s="19"/>
      <c r="N126" s="19"/>
      <c r="O126" s="19"/>
      <c r="P126" s="19"/>
      <c r="R126" s="19"/>
      <c r="S126" s="19"/>
      <c r="T126" s="19"/>
      <c r="V126" s="24"/>
    </row>
    <row r="127" spans="8:22">
      <c r="H127" s="19"/>
      <c r="I127" s="19"/>
      <c r="J127" s="19"/>
      <c r="K127" s="19"/>
      <c r="L127" s="19"/>
      <c r="M127" s="19"/>
      <c r="N127" s="19"/>
      <c r="O127" s="19"/>
      <c r="P127" s="19"/>
      <c r="R127" s="19"/>
      <c r="S127" s="19"/>
      <c r="T127" s="19"/>
      <c r="V127" s="24"/>
    </row>
    <row r="128" spans="8:22">
      <c r="H128" s="19"/>
      <c r="I128" s="19"/>
      <c r="J128" s="19"/>
      <c r="K128" s="19"/>
      <c r="L128" s="19"/>
      <c r="M128" s="19"/>
      <c r="N128" s="19"/>
      <c r="O128" s="19"/>
      <c r="P128" s="19"/>
      <c r="R128" s="19"/>
      <c r="S128" s="19"/>
      <c r="T128" s="19"/>
      <c r="V128" s="24"/>
    </row>
    <row r="129" spans="8:22">
      <c r="H129" s="19"/>
      <c r="I129" s="19"/>
      <c r="J129" s="19"/>
      <c r="K129" s="19"/>
      <c r="L129" s="19"/>
      <c r="M129" s="19"/>
      <c r="N129" s="19"/>
      <c r="O129" s="19"/>
      <c r="P129" s="19"/>
      <c r="R129" s="19"/>
      <c r="S129" s="19"/>
      <c r="T129" s="19"/>
      <c r="V129" s="24"/>
    </row>
    <row r="130" spans="8:22">
      <c r="H130" s="19"/>
      <c r="I130" s="19"/>
      <c r="J130" s="19"/>
      <c r="K130" s="19"/>
      <c r="L130" s="19"/>
      <c r="M130" s="19"/>
      <c r="N130" s="19"/>
      <c r="O130" s="19"/>
      <c r="P130" s="19"/>
      <c r="R130" s="19"/>
      <c r="S130" s="19"/>
      <c r="T130" s="19"/>
      <c r="V130" s="24"/>
    </row>
    <row r="131" spans="8:22">
      <c r="H131" s="19"/>
      <c r="I131" s="19"/>
      <c r="J131" s="19"/>
      <c r="K131" s="19"/>
      <c r="L131" s="19"/>
      <c r="M131" s="19"/>
      <c r="N131" s="19"/>
      <c r="O131" s="19"/>
      <c r="P131" s="19"/>
      <c r="R131" s="19"/>
      <c r="S131" s="19"/>
      <c r="T131" s="19"/>
      <c r="V131" s="24"/>
    </row>
    <row r="132" spans="8:22">
      <c r="H132" s="19"/>
      <c r="I132" s="19"/>
      <c r="J132" s="19"/>
      <c r="K132" s="19"/>
      <c r="L132" s="19"/>
      <c r="M132" s="19"/>
      <c r="N132" s="19"/>
      <c r="O132" s="19"/>
      <c r="P132" s="19"/>
      <c r="R132" s="19"/>
      <c r="S132" s="19"/>
      <c r="T132" s="19"/>
      <c r="V132" s="24"/>
    </row>
    <row r="133" spans="8:22">
      <c r="H133" s="19"/>
      <c r="I133" s="19"/>
      <c r="J133" s="19"/>
      <c r="K133" s="19"/>
      <c r="L133" s="19"/>
      <c r="M133" s="19"/>
      <c r="N133" s="19"/>
      <c r="O133" s="19"/>
      <c r="P133" s="19"/>
      <c r="R133" s="19"/>
      <c r="S133" s="19"/>
      <c r="T133" s="19"/>
      <c r="V133" s="24"/>
    </row>
    <row r="134" spans="8:22">
      <c r="H134" s="19"/>
      <c r="I134" s="19"/>
      <c r="J134" s="19"/>
      <c r="K134" s="19"/>
      <c r="L134" s="19"/>
      <c r="M134" s="19"/>
      <c r="N134" s="19"/>
      <c r="O134" s="19"/>
      <c r="P134" s="19"/>
      <c r="R134" s="19"/>
      <c r="S134" s="19"/>
      <c r="T134" s="19"/>
      <c r="V134" s="24"/>
    </row>
    <row r="135" spans="8:22">
      <c r="H135" s="19"/>
      <c r="I135" s="19"/>
      <c r="J135" s="19"/>
      <c r="K135" s="19"/>
      <c r="L135" s="19"/>
      <c r="M135" s="19"/>
      <c r="N135" s="19"/>
      <c r="O135" s="19"/>
      <c r="P135" s="19"/>
      <c r="R135" s="19"/>
      <c r="S135" s="19"/>
      <c r="T135" s="19"/>
      <c r="V135" s="24"/>
    </row>
    <row r="136" spans="8:22">
      <c r="H136" s="19"/>
      <c r="I136" s="19"/>
      <c r="J136" s="19"/>
      <c r="K136" s="19"/>
      <c r="L136" s="19"/>
      <c r="M136" s="19"/>
      <c r="N136" s="19"/>
      <c r="O136" s="19"/>
      <c r="P136" s="19"/>
      <c r="R136" s="19"/>
      <c r="S136" s="19"/>
      <c r="T136" s="19"/>
      <c r="V136" s="24"/>
    </row>
    <row r="137" spans="8:22">
      <c r="H137" s="19"/>
      <c r="I137" s="19"/>
      <c r="J137" s="19"/>
      <c r="K137" s="19"/>
      <c r="L137" s="19"/>
      <c r="M137" s="19"/>
      <c r="N137" s="19"/>
      <c r="O137" s="19"/>
      <c r="P137" s="19"/>
      <c r="R137" s="19"/>
      <c r="S137" s="19"/>
      <c r="T137" s="19"/>
      <c r="V137" s="24"/>
    </row>
    <row r="138" spans="8:22">
      <c r="H138" s="19"/>
      <c r="I138" s="19"/>
      <c r="J138" s="19"/>
      <c r="K138" s="19"/>
      <c r="L138" s="19"/>
      <c r="M138" s="19"/>
      <c r="N138" s="19"/>
      <c r="O138" s="19"/>
      <c r="P138" s="19"/>
      <c r="R138" s="19"/>
      <c r="S138" s="19"/>
      <c r="T138" s="19"/>
      <c r="V138" s="24"/>
    </row>
    <row r="139" spans="8:22">
      <c r="H139" s="19"/>
      <c r="I139" s="19"/>
      <c r="J139" s="19"/>
      <c r="K139" s="19"/>
      <c r="L139" s="19"/>
      <c r="M139" s="19"/>
      <c r="N139" s="19"/>
      <c r="O139" s="19"/>
      <c r="P139" s="19"/>
      <c r="R139" s="19"/>
      <c r="S139" s="19"/>
      <c r="T139" s="19"/>
      <c r="V139" s="24"/>
    </row>
    <row r="140" spans="8:22">
      <c r="H140" s="19"/>
      <c r="I140" s="19"/>
      <c r="J140" s="19"/>
      <c r="K140" s="19"/>
      <c r="L140" s="19"/>
      <c r="M140" s="19"/>
      <c r="N140" s="19"/>
      <c r="O140" s="19"/>
      <c r="P140" s="19"/>
      <c r="R140" s="19"/>
      <c r="S140" s="19"/>
      <c r="T140" s="19"/>
      <c r="V140" s="24"/>
    </row>
    <row r="141" spans="8:22">
      <c r="H141" s="19"/>
      <c r="I141" s="19"/>
      <c r="J141" s="19"/>
      <c r="K141" s="19"/>
      <c r="L141" s="19"/>
      <c r="M141" s="19"/>
      <c r="N141" s="19"/>
      <c r="O141" s="19"/>
      <c r="P141" s="19"/>
      <c r="R141" s="19"/>
      <c r="S141" s="19"/>
      <c r="T141" s="19"/>
      <c r="V141" s="24"/>
    </row>
    <row r="142" spans="8:22">
      <c r="H142" s="19"/>
      <c r="I142" s="19"/>
      <c r="J142" s="19"/>
      <c r="K142" s="19"/>
      <c r="L142" s="19"/>
      <c r="M142" s="19"/>
      <c r="N142" s="19"/>
      <c r="O142" s="19"/>
      <c r="P142" s="19"/>
      <c r="R142" s="19"/>
      <c r="S142" s="19"/>
      <c r="T142" s="19"/>
      <c r="V142" s="24"/>
    </row>
    <row r="143" spans="8:22">
      <c r="H143" s="19"/>
      <c r="I143" s="19"/>
      <c r="J143" s="19"/>
      <c r="K143" s="19"/>
      <c r="L143" s="19"/>
      <c r="M143" s="19"/>
      <c r="N143" s="19"/>
      <c r="O143" s="19"/>
      <c r="P143" s="19"/>
      <c r="R143" s="19"/>
      <c r="S143" s="19"/>
      <c r="T143" s="19"/>
      <c r="V143" s="24"/>
    </row>
    <row r="144" spans="8:22">
      <c r="H144" s="19"/>
      <c r="I144" s="19"/>
      <c r="J144" s="19"/>
      <c r="K144" s="19"/>
      <c r="L144" s="19"/>
      <c r="M144" s="19"/>
      <c r="N144" s="19"/>
      <c r="O144" s="19"/>
      <c r="P144" s="19"/>
      <c r="R144" s="19"/>
      <c r="S144" s="19"/>
      <c r="T144" s="19"/>
      <c r="V144" s="24"/>
    </row>
    <row r="145" spans="8:22">
      <c r="H145" s="19"/>
      <c r="I145" s="19"/>
      <c r="J145" s="19"/>
      <c r="K145" s="19"/>
      <c r="L145" s="19"/>
      <c r="M145" s="19"/>
      <c r="N145" s="19"/>
      <c r="O145" s="19"/>
      <c r="P145" s="19"/>
      <c r="R145" s="19"/>
      <c r="S145" s="19"/>
      <c r="T145" s="19"/>
      <c r="V145" s="24"/>
    </row>
    <row r="146" spans="8:22">
      <c r="H146" s="19"/>
      <c r="I146" s="19"/>
      <c r="J146" s="19"/>
      <c r="K146" s="19"/>
      <c r="L146" s="19"/>
      <c r="M146" s="19"/>
      <c r="N146" s="19"/>
      <c r="O146" s="19"/>
      <c r="P146" s="19"/>
      <c r="R146" s="19"/>
      <c r="S146" s="19"/>
      <c r="T146" s="19"/>
      <c r="V146" s="24"/>
    </row>
    <row r="147" spans="8:22">
      <c r="H147" s="19"/>
      <c r="I147" s="19"/>
      <c r="J147" s="19"/>
      <c r="K147" s="19"/>
      <c r="L147" s="19"/>
      <c r="M147" s="19"/>
      <c r="N147" s="19"/>
      <c r="O147" s="19"/>
      <c r="P147" s="19"/>
      <c r="R147" s="19"/>
      <c r="S147" s="19"/>
      <c r="T147" s="19"/>
      <c r="V147" s="24"/>
    </row>
    <row r="148" spans="8:22">
      <c r="H148" s="19"/>
      <c r="I148" s="19"/>
      <c r="J148" s="19"/>
      <c r="K148" s="19"/>
      <c r="L148" s="19"/>
      <c r="M148" s="19"/>
      <c r="N148" s="19"/>
      <c r="O148" s="19"/>
      <c r="P148" s="19"/>
      <c r="R148" s="19"/>
      <c r="S148" s="19"/>
      <c r="T148" s="19"/>
      <c r="V148" s="24"/>
    </row>
    <row r="149" spans="8:22">
      <c r="H149" s="19"/>
      <c r="I149" s="19"/>
      <c r="J149" s="19"/>
      <c r="K149" s="19"/>
      <c r="L149" s="19"/>
      <c r="M149" s="19"/>
      <c r="N149" s="19"/>
      <c r="O149" s="19"/>
      <c r="P149" s="19"/>
      <c r="R149" s="19"/>
      <c r="S149" s="19"/>
      <c r="T149" s="19"/>
      <c r="V149" s="24"/>
    </row>
    <row r="150" spans="8:22">
      <c r="H150" s="19"/>
      <c r="I150" s="19"/>
      <c r="J150" s="19"/>
      <c r="K150" s="19"/>
      <c r="L150" s="19"/>
      <c r="M150" s="19"/>
      <c r="N150" s="19"/>
      <c r="O150" s="19"/>
      <c r="P150" s="19"/>
      <c r="R150" s="19"/>
      <c r="S150" s="19"/>
      <c r="T150" s="19"/>
      <c r="V150" s="24"/>
    </row>
    <row r="151" spans="8:22">
      <c r="H151" s="19"/>
      <c r="I151" s="19"/>
      <c r="J151" s="19"/>
      <c r="K151" s="19"/>
      <c r="L151" s="19"/>
      <c r="M151" s="19"/>
      <c r="N151" s="19"/>
      <c r="O151" s="19"/>
      <c r="P151" s="19"/>
      <c r="R151" s="19"/>
      <c r="S151" s="19"/>
      <c r="T151" s="19"/>
      <c r="V151" s="24"/>
    </row>
    <row r="152" spans="8:22">
      <c r="H152" s="19"/>
      <c r="I152" s="19"/>
      <c r="J152" s="19"/>
      <c r="K152" s="19"/>
      <c r="L152" s="19"/>
      <c r="M152" s="19"/>
      <c r="N152" s="19"/>
      <c r="O152" s="19"/>
      <c r="P152" s="19"/>
      <c r="R152" s="19"/>
      <c r="S152" s="19"/>
      <c r="T152" s="19"/>
      <c r="V152" s="24"/>
    </row>
    <row r="153" spans="8:22">
      <c r="H153" s="19"/>
      <c r="I153" s="19"/>
      <c r="J153" s="19"/>
      <c r="K153" s="19"/>
      <c r="L153" s="19"/>
      <c r="M153" s="19"/>
      <c r="N153" s="19"/>
      <c r="O153" s="19"/>
      <c r="P153" s="19"/>
      <c r="R153" s="19"/>
      <c r="S153" s="19"/>
      <c r="T153" s="19"/>
      <c r="V153" s="24"/>
    </row>
    <row r="154" spans="8:22">
      <c r="H154" s="19"/>
      <c r="I154" s="19"/>
      <c r="J154" s="19"/>
      <c r="K154" s="19"/>
      <c r="L154" s="19"/>
      <c r="M154" s="19"/>
      <c r="N154" s="19"/>
      <c r="O154" s="19"/>
      <c r="P154" s="19"/>
      <c r="R154" s="19"/>
      <c r="S154" s="19"/>
      <c r="T154" s="19"/>
      <c r="V154" s="24"/>
    </row>
    <row r="155" spans="8:22">
      <c r="H155" s="19"/>
      <c r="I155" s="19"/>
      <c r="J155" s="19"/>
      <c r="K155" s="19"/>
      <c r="L155" s="19"/>
      <c r="M155" s="19"/>
      <c r="N155" s="19"/>
      <c r="O155" s="19"/>
      <c r="P155" s="19"/>
      <c r="R155" s="19"/>
      <c r="S155" s="19"/>
      <c r="T155" s="19"/>
      <c r="V155" s="24"/>
    </row>
    <row r="156" spans="8:22">
      <c r="H156" s="19"/>
      <c r="I156" s="19"/>
      <c r="J156" s="19"/>
      <c r="K156" s="19"/>
      <c r="L156" s="19"/>
      <c r="M156" s="19"/>
      <c r="N156" s="19"/>
      <c r="O156" s="19"/>
      <c r="P156" s="19"/>
      <c r="R156" s="19"/>
      <c r="S156" s="19"/>
      <c r="T156" s="19"/>
      <c r="V156" s="24"/>
    </row>
    <row r="157" spans="8:22">
      <c r="H157" s="19"/>
      <c r="I157" s="19"/>
      <c r="J157" s="19"/>
      <c r="K157" s="19"/>
      <c r="L157" s="19"/>
      <c r="M157" s="19"/>
      <c r="N157" s="19"/>
      <c r="O157" s="19"/>
      <c r="P157" s="19"/>
      <c r="R157" s="19"/>
      <c r="S157" s="19"/>
      <c r="T157" s="19"/>
      <c r="V157" s="24"/>
    </row>
    <row r="158" spans="8:22">
      <c r="H158" s="19"/>
      <c r="I158" s="19"/>
      <c r="J158" s="19"/>
      <c r="K158" s="19"/>
      <c r="L158" s="19"/>
      <c r="M158" s="19"/>
      <c r="N158" s="19"/>
      <c r="O158" s="19"/>
      <c r="P158" s="19"/>
      <c r="R158" s="19"/>
      <c r="S158" s="19"/>
      <c r="T158" s="19"/>
      <c r="V158" s="24"/>
    </row>
    <row r="159" spans="8:22">
      <c r="H159" s="19"/>
      <c r="I159" s="19"/>
      <c r="J159" s="19"/>
      <c r="K159" s="19"/>
      <c r="L159" s="19"/>
      <c r="M159" s="19"/>
      <c r="N159" s="19"/>
      <c r="O159" s="19"/>
      <c r="P159" s="19"/>
      <c r="R159" s="19"/>
      <c r="S159" s="19"/>
      <c r="T159" s="19"/>
      <c r="V159" s="24"/>
    </row>
    <row r="160" spans="8:22">
      <c r="H160" s="19"/>
      <c r="I160" s="19"/>
      <c r="J160" s="19"/>
      <c r="K160" s="19"/>
      <c r="L160" s="19"/>
      <c r="M160" s="19"/>
      <c r="N160" s="19"/>
      <c r="O160" s="19"/>
      <c r="P160" s="19"/>
      <c r="R160" s="19"/>
      <c r="S160" s="19"/>
      <c r="T160" s="19"/>
      <c r="V160" s="24"/>
    </row>
    <row r="161" spans="8:22">
      <c r="H161" s="19"/>
      <c r="I161" s="19"/>
      <c r="J161" s="19"/>
      <c r="K161" s="19"/>
      <c r="L161" s="19"/>
      <c r="M161" s="19"/>
      <c r="N161" s="19"/>
      <c r="O161" s="19"/>
      <c r="P161" s="19"/>
      <c r="R161" s="19"/>
      <c r="S161" s="19"/>
      <c r="T161" s="19"/>
      <c r="V161" s="24"/>
    </row>
    <row r="162" spans="8:22">
      <c r="H162" s="19"/>
      <c r="I162" s="19"/>
      <c r="J162" s="19"/>
      <c r="K162" s="19"/>
      <c r="L162" s="19"/>
      <c r="M162" s="19"/>
      <c r="N162" s="19"/>
      <c r="O162" s="19"/>
      <c r="P162" s="19"/>
      <c r="R162" s="19"/>
      <c r="S162" s="19"/>
      <c r="T162" s="19"/>
      <c r="V162" s="24"/>
    </row>
    <row r="163" spans="8:22">
      <c r="H163" s="19"/>
      <c r="I163" s="19"/>
      <c r="J163" s="19"/>
      <c r="K163" s="19"/>
      <c r="L163" s="19"/>
      <c r="M163" s="19"/>
      <c r="N163" s="19"/>
      <c r="O163" s="19"/>
      <c r="P163" s="19"/>
      <c r="R163" s="19"/>
      <c r="S163" s="19"/>
      <c r="T163" s="19"/>
      <c r="V163" s="24"/>
    </row>
    <row r="164" spans="8:22">
      <c r="H164" s="19"/>
      <c r="I164" s="19"/>
      <c r="J164" s="19"/>
      <c r="K164" s="19"/>
      <c r="L164" s="19"/>
      <c r="M164" s="19"/>
      <c r="N164" s="19"/>
      <c r="O164" s="19"/>
      <c r="P164" s="19"/>
      <c r="R164" s="19"/>
      <c r="S164" s="19"/>
      <c r="T164" s="19"/>
      <c r="V164" s="24"/>
    </row>
    <row r="165" spans="8:22">
      <c r="H165" s="19"/>
      <c r="I165" s="19"/>
      <c r="J165" s="19"/>
      <c r="K165" s="19"/>
      <c r="L165" s="19"/>
      <c r="M165" s="19"/>
      <c r="N165" s="19"/>
      <c r="O165" s="19"/>
      <c r="P165" s="19"/>
      <c r="R165" s="19"/>
      <c r="S165" s="19"/>
      <c r="T165" s="19"/>
      <c r="V165" s="24"/>
    </row>
    <row r="166" spans="8:22">
      <c r="H166" s="19"/>
      <c r="I166" s="19"/>
      <c r="J166" s="19"/>
      <c r="K166" s="19"/>
      <c r="L166" s="19"/>
      <c r="M166" s="19"/>
      <c r="N166" s="19"/>
      <c r="O166" s="19"/>
      <c r="P166" s="19"/>
      <c r="R166" s="19"/>
      <c r="S166" s="19"/>
      <c r="T166" s="19"/>
      <c r="V166" s="24"/>
    </row>
    <row r="167" spans="8:22">
      <c r="H167" s="19"/>
      <c r="I167" s="19"/>
      <c r="J167" s="19"/>
      <c r="K167" s="19"/>
      <c r="L167" s="19"/>
      <c r="M167" s="19"/>
      <c r="N167" s="19"/>
      <c r="O167" s="19"/>
      <c r="P167" s="19"/>
      <c r="R167" s="19"/>
      <c r="S167" s="19"/>
      <c r="T167" s="19"/>
      <c r="V167" s="24"/>
    </row>
    <row r="168" spans="8:22">
      <c r="H168" s="19"/>
      <c r="I168" s="19"/>
      <c r="J168" s="19"/>
      <c r="K168" s="19"/>
      <c r="L168" s="19"/>
      <c r="M168" s="19"/>
      <c r="N168" s="19"/>
      <c r="O168" s="19"/>
      <c r="P168" s="19"/>
      <c r="R168" s="19"/>
      <c r="S168" s="19"/>
      <c r="T168" s="19"/>
      <c r="V168" s="24"/>
    </row>
    <row r="169" spans="8:22">
      <c r="H169" s="19"/>
      <c r="I169" s="19"/>
      <c r="J169" s="19"/>
      <c r="K169" s="19"/>
      <c r="L169" s="19"/>
      <c r="M169" s="19"/>
      <c r="N169" s="19"/>
      <c r="O169" s="19"/>
      <c r="P169" s="19"/>
      <c r="R169" s="19"/>
      <c r="S169" s="19"/>
      <c r="T169" s="19"/>
      <c r="V169" s="24"/>
    </row>
    <row r="170" spans="8:22">
      <c r="H170" s="19"/>
      <c r="I170" s="19"/>
      <c r="J170" s="19"/>
      <c r="K170" s="19"/>
      <c r="L170" s="19"/>
      <c r="M170" s="19"/>
      <c r="N170" s="19"/>
      <c r="O170" s="19"/>
      <c r="P170" s="19"/>
      <c r="R170" s="19"/>
      <c r="S170" s="19"/>
      <c r="T170" s="19"/>
      <c r="V170" s="24"/>
    </row>
    <row r="171" spans="8:22">
      <c r="H171" s="19"/>
      <c r="I171" s="19"/>
      <c r="J171" s="19"/>
      <c r="K171" s="19"/>
      <c r="L171" s="19"/>
      <c r="M171" s="19"/>
      <c r="N171" s="19"/>
      <c r="O171" s="19"/>
      <c r="P171" s="19"/>
      <c r="R171" s="19"/>
      <c r="S171" s="19"/>
      <c r="T171" s="19"/>
      <c r="V171" s="24"/>
    </row>
    <row r="172" spans="8:22">
      <c r="H172" s="19"/>
      <c r="I172" s="19"/>
      <c r="J172" s="19"/>
      <c r="K172" s="19"/>
      <c r="L172" s="19"/>
      <c r="M172" s="19"/>
      <c r="N172" s="19"/>
      <c r="O172" s="19"/>
      <c r="P172" s="19"/>
      <c r="R172" s="19"/>
      <c r="S172" s="19"/>
      <c r="T172" s="19"/>
      <c r="V172" s="24"/>
    </row>
    <row r="173" spans="8:22">
      <c r="H173" s="19"/>
      <c r="I173" s="19"/>
      <c r="J173" s="19"/>
      <c r="K173" s="19"/>
      <c r="L173" s="19"/>
      <c r="M173" s="19"/>
      <c r="N173" s="19"/>
      <c r="O173" s="19"/>
      <c r="P173" s="19"/>
      <c r="R173" s="19"/>
      <c r="S173" s="19"/>
      <c r="T173" s="19"/>
      <c r="V173" s="24"/>
    </row>
    <row r="174" spans="8:22">
      <c r="H174" s="19"/>
      <c r="I174" s="19"/>
      <c r="J174" s="19"/>
      <c r="K174" s="19"/>
      <c r="L174" s="19"/>
      <c r="M174" s="19"/>
      <c r="N174" s="19"/>
      <c r="O174" s="19"/>
      <c r="P174" s="19"/>
      <c r="R174" s="19"/>
      <c r="S174" s="19"/>
      <c r="T174" s="19"/>
      <c r="V174" s="24"/>
    </row>
    <row r="175" spans="8:22">
      <c r="H175" s="19"/>
      <c r="I175" s="19"/>
      <c r="J175" s="19"/>
      <c r="K175" s="19"/>
      <c r="L175" s="19"/>
      <c r="M175" s="19"/>
      <c r="N175" s="19"/>
      <c r="O175" s="19"/>
      <c r="P175" s="19"/>
      <c r="R175" s="19"/>
      <c r="S175" s="19"/>
      <c r="T175" s="19"/>
      <c r="V175" s="24"/>
    </row>
    <row r="176" spans="8:22">
      <c r="H176" s="19"/>
      <c r="I176" s="19"/>
      <c r="J176" s="19"/>
      <c r="K176" s="19"/>
      <c r="L176" s="19"/>
      <c r="M176" s="19"/>
      <c r="N176" s="19"/>
      <c r="O176" s="19"/>
      <c r="P176" s="19"/>
      <c r="R176" s="19"/>
      <c r="S176" s="19"/>
      <c r="T176" s="19"/>
      <c r="V176" s="24"/>
    </row>
    <row r="177" spans="8:22">
      <c r="H177" s="19"/>
      <c r="I177" s="19"/>
      <c r="J177" s="19"/>
      <c r="K177" s="19"/>
      <c r="L177" s="19"/>
      <c r="M177" s="19"/>
      <c r="N177" s="19"/>
      <c r="O177" s="19"/>
      <c r="P177" s="19"/>
      <c r="R177" s="19"/>
      <c r="S177" s="19"/>
      <c r="T177" s="19"/>
      <c r="V177" s="24"/>
    </row>
    <row r="178" spans="8:22">
      <c r="H178" s="19"/>
      <c r="I178" s="19"/>
      <c r="J178" s="19"/>
      <c r="K178" s="19"/>
      <c r="L178" s="19"/>
      <c r="M178" s="19"/>
      <c r="N178" s="19"/>
      <c r="O178" s="19"/>
      <c r="P178" s="19"/>
      <c r="R178" s="19"/>
      <c r="S178" s="19"/>
      <c r="T178" s="19"/>
      <c r="V178" s="24"/>
    </row>
    <row r="179" spans="8:22">
      <c r="H179" s="19"/>
      <c r="I179" s="19"/>
      <c r="J179" s="19"/>
      <c r="K179" s="19"/>
      <c r="L179" s="19"/>
      <c r="M179" s="19"/>
      <c r="N179" s="19"/>
      <c r="O179" s="19"/>
      <c r="P179" s="19"/>
      <c r="R179" s="19"/>
      <c r="S179" s="19"/>
      <c r="T179" s="19"/>
      <c r="V179" s="24"/>
    </row>
    <row r="180" spans="8:22">
      <c r="H180" s="19"/>
      <c r="I180" s="19"/>
      <c r="J180" s="19"/>
      <c r="K180" s="19"/>
      <c r="L180" s="19"/>
      <c r="M180" s="19"/>
      <c r="N180" s="19"/>
      <c r="O180" s="19"/>
      <c r="P180" s="19"/>
      <c r="R180" s="19"/>
      <c r="S180" s="19"/>
      <c r="T180" s="19"/>
      <c r="V180" s="24"/>
    </row>
    <row r="181" spans="8:22">
      <c r="H181" s="19"/>
      <c r="I181" s="19"/>
      <c r="J181" s="19"/>
      <c r="K181" s="19"/>
      <c r="L181" s="19"/>
      <c r="M181" s="19"/>
      <c r="N181" s="19"/>
      <c r="O181" s="19"/>
      <c r="P181" s="19"/>
      <c r="R181" s="19"/>
      <c r="S181" s="19"/>
      <c r="T181" s="19"/>
      <c r="V181" s="24"/>
    </row>
    <row r="182" spans="8:22">
      <c r="H182" s="19"/>
      <c r="I182" s="19"/>
      <c r="J182" s="19"/>
      <c r="K182" s="19"/>
      <c r="L182" s="19"/>
      <c r="M182" s="19"/>
      <c r="N182" s="19"/>
      <c r="O182" s="19"/>
      <c r="P182" s="19"/>
      <c r="R182" s="19"/>
      <c r="S182" s="19"/>
      <c r="T182" s="19"/>
      <c r="V182" s="24"/>
    </row>
    <row r="183" spans="8:22">
      <c r="H183" s="19"/>
      <c r="I183" s="19"/>
      <c r="J183" s="19"/>
      <c r="K183" s="19"/>
      <c r="L183" s="19"/>
      <c r="M183" s="19"/>
      <c r="N183" s="19"/>
      <c r="O183" s="19"/>
      <c r="P183" s="19"/>
      <c r="R183" s="19"/>
      <c r="S183" s="19"/>
      <c r="T183" s="19"/>
      <c r="V183" s="24"/>
    </row>
    <row r="184" spans="8:22">
      <c r="H184" s="19"/>
      <c r="I184" s="19"/>
      <c r="J184" s="19"/>
      <c r="K184" s="19"/>
      <c r="L184" s="19"/>
      <c r="M184" s="19"/>
      <c r="N184" s="19"/>
      <c r="O184" s="19"/>
      <c r="P184" s="19"/>
      <c r="R184" s="19"/>
      <c r="S184" s="19"/>
      <c r="T184" s="19"/>
      <c r="V184" s="24"/>
    </row>
    <row r="185" spans="8:22">
      <c r="H185" s="19"/>
      <c r="I185" s="19"/>
      <c r="J185" s="19"/>
      <c r="K185" s="19"/>
      <c r="L185" s="19"/>
      <c r="M185" s="19"/>
      <c r="N185" s="19"/>
      <c r="O185" s="19"/>
      <c r="P185" s="19"/>
      <c r="R185" s="19"/>
      <c r="S185" s="19"/>
      <c r="T185" s="19"/>
      <c r="V185" s="24"/>
    </row>
    <row r="186" spans="8:22">
      <c r="H186" s="19"/>
      <c r="I186" s="19"/>
      <c r="J186" s="19"/>
      <c r="K186" s="19"/>
      <c r="L186" s="19"/>
      <c r="M186" s="19"/>
      <c r="N186" s="19"/>
      <c r="O186" s="19"/>
      <c r="P186" s="19"/>
      <c r="R186" s="19"/>
      <c r="S186" s="19"/>
      <c r="T186" s="19"/>
      <c r="V186" s="24"/>
    </row>
    <row r="187" spans="8:22">
      <c r="H187" s="19"/>
      <c r="I187" s="19"/>
      <c r="J187" s="19"/>
      <c r="K187" s="19"/>
      <c r="L187" s="19"/>
      <c r="M187" s="19"/>
      <c r="N187" s="19"/>
      <c r="O187" s="19"/>
      <c r="P187" s="19"/>
      <c r="R187" s="19"/>
      <c r="S187" s="19"/>
      <c r="T187" s="19"/>
      <c r="V187" s="24"/>
    </row>
    <row r="188" spans="8:22">
      <c r="H188" s="19"/>
      <c r="I188" s="19"/>
      <c r="J188" s="19"/>
      <c r="K188" s="19"/>
      <c r="L188" s="19"/>
      <c r="M188" s="19"/>
      <c r="N188" s="19"/>
      <c r="O188" s="19"/>
      <c r="P188" s="19"/>
      <c r="R188" s="19"/>
      <c r="S188" s="19"/>
      <c r="T188" s="19"/>
      <c r="V188" s="24"/>
    </row>
    <row r="189" spans="8:22">
      <c r="H189" s="19"/>
      <c r="I189" s="19"/>
      <c r="J189" s="19"/>
      <c r="K189" s="19"/>
      <c r="L189" s="19"/>
      <c r="M189" s="19"/>
      <c r="N189" s="19"/>
      <c r="O189" s="19"/>
      <c r="P189" s="19"/>
      <c r="R189" s="19"/>
      <c r="S189" s="19"/>
      <c r="T189" s="19"/>
      <c r="V189" s="24"/>
    </row>
    <row r="190" spans="8:22">
      <c r="H190" s="19"/>
      <c r="I190" s="19"/>
      <c r="J190" s="19"/>
      <c r="K190" s="19"/>
      <c r="L190" s="19"/>
      <c r="M190" s="19"/>
      <c r="N190" s="19"/>
      <c r="O190" s="19"/>
      <c r="P190" s="19"/>
      <c r="R190" s="19"/>
      <c r="S190" s="19"/>
      <c r="T190" s="19"/>
      <c r="V190" s="24"/>
    </row>
    <row r="191" spans="8:22">
      <c r="H191" s="19"/>
      <c r="I191" s="19"/>
      <c r="J191" s="19"/>
      <c r="K191" s="19"/>
      <c r="L191" s="19"/>
      <c r="M191" s="19"/>
      <c r="N191" s="19"/>
      <c r="O191" s="19"/>
      <c r="P191" s="19"/>
      <c r="R191" s="19"/>
      <c r="S191" s="19"/>
      <c r="T191" s="19"/>
      <c r="V191" s="24"/>
    </row>
    <row r="192" spans="8:22">
      <c r="H192" s="19"/>
      <c r="I192" s="19"/>
      <c r="J192" s="19"/>
      <c r="K192" s="19"/>
      <c r="L192" s="19"/>
      <c r="M192" s="19"/>
      <c r="N192" s="19"/>
      <c r="O192" s="19"/>
      <c r="P192" s="19"/>
      <c r="R192" s="19"/>
      <c r="S192" s="19"/>
      <c r="T192" s="19"/>
      <c r="V192" s="24"/>
    </row>
    <row r="193" spans="8:22">
      <c r="H193" s="19"/>
      <c r="I193" s="19"/>
      <c r="J193" s="19"/>
      <c r="K193" s="19"/>
      <c r="L193" s="19"/>
      <c r="M193" s="19"/>
      <c r="N193" s="19"/>
      <c r="O193" s="19"/>
      <c r="P193" s="19"/>
      <c r="R193" s="19"/>
      <c r="S193" s="19"/>
      <c r="T193" s="19"/>
      <c r="V193" s="24"/>
    </row>
    <row r="194" spans="8:22">
      <c r="H194" s="19"/>
      <c r="I194" s="19"/>
      <c r="J194" s="19"/>
      <c r="K194" s="19"/>
      <c r="L194" s="19"/>
      <c r="M194" s="19"/>
      <c r="N194" s="19"/>
      <c r="O194" s="19"/>
      <c r="P194" s="19"/>
      <c r="R194" s="19"/>
      <c r="S194" s="19"/>
      <c r="T194" s="19"/>
      <c r="V194" s="24"/>
    </row>
    <row r="195" spans="8:22">
      <c r="H195" s="19"/>
      <c r="I195" s="19"/>
      <c r="J195" s="19"/>
      <c r="K195" s="19"/>
      <c r="L195" s="19"/>
      <c r="M195" s="19"/>
      <c r="N195" s="19"/>
      <c r="O195" s="19"/>
      <c r="P195" s="19"/>
      <c r="R195" s="19"/>
      <c r="S195" s="19"/>
      <c r="T195" s="19"/>
      <c r="V195" s="24"/>
    </row>
    <row r="196" spans="8:22">
      <c r="H196" s="19"/>
      <c r="I196" s="19"/>
      <c r="J196" s="19"/>
      <c r="K196" s="19"/>
      <c r="L196" s="19"/>
      <c r="M196" s="19"/>
      <c r="N196" s="19"/>
      <c r="O196" s="19"/>
      <c r="P196" s="19"/>
      <c r="R196" s="19"/>
      <c r="S196" s="19"/>
      <c r="T196" s="19"/>
      <c r="V196" s="24"/>
    </row>
    <row r="197" spans="8:22">
      <c r="H197" s="19"/>
      <c r="I197" s="19"/>
      <c r="J197" s="19"/>
      <c r="K197" s="19"/>
      <c r="L197" s="19"/>
      <c r="M197" s="19"/>
      <c r="N197" s="19"/>
      <c r="O197" s="19"/>
      <c r="P197" s="19"/>
      <c r="R197" s="19"/>
      <c r="S197" s="19"/>
      <c r="T197" s="19"/>
      <c r="V197" s="24"/>
    </row>
    <row r="198" spans="8:22">
      <c r="H198" s="19"/>
      <c r="I198" s="19"/>
      <c r="J198" s="19"/>
      <c r="K198" s="19"/>
      <c r="L198" s="19"/>
      <c r="M198" s="19"/>
      <c r="N198" s="19"/>
      <c r="O198" s="19"/>
      <c r="P198" s="19"/>
      <c r="R198" s="19"/>
      <c r="S198" s="19"/>
      <c r="T198" s="19"/>
      <c r="V198" s="24"/>
    </row>
    <row r="199" spans="8:22">
      <c r="H199" s="19"/>
      <c r="I199" s="19"/>
      <c r="J199" s="19"/>
      <c r="K199" s="19"/>
      <c r="L199" s="19"/>
      <c r="M199" s="19"/>
      <c r="N199" s="19"/>
      <c r="O199" s="19"/>
      <c r="P199" s="19"/>
      <c r="R199" s="19"/>
      <c r="S199" s="19"/>
      <c r="T199" s="19"/>
      <c r="V199" s="24"/>
    </row>
    <row r="200" spans="8:22">
      <c r="H200" s="19"/>
      <c r="I200" s="19"/>
      <c r="J200" s="19"/>
      <c r="K200" s="19"/>
      <c r="L200" s="19"/>
      <c r="M200" s="19"/>
      <c r="N200" s="19"/>
      <c r="O200" s="19"/>
      <c r="P200" s="19"/>
      <c r="R200" s="19"/>
      <c r="S200" s="19"/>
      <c r="T200" s="19"/>
      <c r="V200" s="24"/>
    </row>
    <row r="201" spans="8:22">
      <c r="H201" s="19"/>
      <c r="I201" s="19"/>
      <c r="J201" s="19"/>
      <c r="K201" s="19"/>
      <c r="L201" s="19"/>
      <c r="M201" s="19"/>
      <c r="N201" s="19"/>
      <c r="O201" s="19"/>
      <c r="P201" s="19"/>
      <c r="R201" s="19"/>
      <c r="S201" s="19"/>
      <c r="T201" s="19"/>
      <c r="V201" s="24"/>
    </row>
    <row r="202" spans="8:22">
      <c r="H202" s="19"/>
      <c r="I202" s="19"/>
      <c r="J202" s="19"/>
      <c r="K202" s="19"/>
      <c r="L202" s="19"/>
      <c r="M202" s="19"/>
      <c r="N202" s="19"/>
      <c r="O202" s="19"/>
      <c r="P202" s="19"/>
      <c r="R202" s="19"/>
      <c r="S202" s="19"/>
      <c r="T202" s="19"/>
      <c r="V202" s="24"/>
    </row>
    <row r="203" spans="8:22">
      <c r="H203" s="19"/>
      <c r="I203" s="19"/>
      <c r="J203" s="19"/>
      <c r="K203" s="19"/>
      <c r="L203" s="19"/>
      <c r="M203" s="19"/>
      <c r="N203" s="19"/>
      <c r="O203" s="19"/>
      <c r="P203" s="19"/>
      <c r="R203" s="19"/>
      <c r="S203" s="19"/>
      <c r="T203" s="19"/>
      <c r="V203" s="24"/>
    </row>
    <row r="204" spans="8:22">
      <c r="H204" s="19"/>
      <c r="I204" s="19"/>
      <c r="J204" s="19"/>
      <c r="K204" s="19"/>
      <c r="L204" s="19"/>
      <c r="M204" s="19"/>
      <c r="N204" s="19"/>
      <c r="O204" s="19"/>
      <c r="P204" s="19"/>
      <c r="R204" s="19"/>
      <c r="S204" s="19"/>
      <c r="T204" s="19"/>
      <c r="V204" s="24"/>
    </row>
    <row r="205" spans="8:22">
      <c r="H205" s="19"/>
      <c r="I205" s="19"/>
      <c r="J205" s="19"/>
      <c r="K205" s="19"/>
      <c r="L205" s="19"/>
      <c r="M205" s="19"/>
      <c r="N205" s="19"/>
      <c r="O205" s="19"/>
      <c r="P205" s="19"/>
      <c r="R205" s="19"/>
      <c r="S205" s="19"/>
      <c r="T205" s="19"/>
      <c r="V205" s="24"/>
    </row>
    <row r="206" spans="8:22">
      <c r="H206" s="19"/>
      <c r="I206" s="19"/>
      <c r="J206" s="19"/>
      <c r="K206" s="19"/>
      <c r="L206" s="19"/>
      <c r="M206" s="19"/>
      <c r="N206" s="19"/>
      <c r="O206" s="19"/>
      <c r="P206" s="19"/>
      <c r="R206" s="19"/>
      <c r="S206" s="19"/>
      <c r="T206" s="19"/>
      <c r="V206" s="24"/>
    </row>
    <row r="207" spans="8:22">
      <c r="H207" s="19"/>
      <c r="I207" s="19"/>
      <c r="J207" s="19"/>
      <c r="K207" s="19"/>
      <c r="L207" s="19"/>
      <c r="M207" s="19"/>
      <c r="N207" s="19"/>
      <c r="O207" s="19"/>
      <c r="P207" s="19"/>
      <c r="R207" s="19"/>
      <c r="S207" s="19"/>
      <c r="T207" s="19"/>
      <c r="V207" s="24"/>
    </row>
    <row r="208" spans="8:22">
      <c r="H208" s="19"/>
      <c r="I208" s="19"/>
      <c r="J208" s="19"/>
      <c r="K208" s="19"/>
      <c r="L208" s="19"/>
      <c r="M208" s="19"/>
      <c r="N208" s="19"/>
      <c r="O208" s="19"/>
      <c r="P208" s="19"/>
      <c r="R208" s="19"/>
      <c r="S208" s="19"/>
      <c r="T208" s="19"/>
      <c r="V208" s="24"/>
    </row>
    <row r="209" spans="8:22">
      <c r="H209" s="19"/>
      <c r="I209" s="19"/>
      <c r="J209" s="19"/>
      <c r="K209" s="19"/>
      <c r="L209" s="19"/>
      <c r="M209" s="19"/>
      <c r="N209" s="19"/>
      <c r="O209" s="19"/>
      <c r="P209" s="19"/>
      <c r="R209" s="19"/>
      <c r="S209" s="19"/>
      <c r="T209" s="19"/>
      <c r="V209" s="24"/>
    </row>
    <row r="210" spans="8:22">
      <c r="H210" s="19"/>
      <c r="I210" s="19"/>
      <c r="J210" s="19"/>
      <c r="K210" s="19"/>
      <c r="L210" s="19"/>
      <c r="M210" s="19"/>
      <c r="N210" s="19"/>
      <c r="O210" s="19"/>
      <c r="P210" s="19"/>
      <c r="R210" s="19"/>
      <c r="S210" s="19"/>
      <c r="T210" s="19"/>
      <c r="V210" s="24"/>
    </row>
    <row r="211" spans="8:22">
      <c r="H211" s="19"/>
      <c r="I211" s="19"/>
      <c r="J211" s="19"/>
      <c r="K211" s="19"/>
      <c r="L211" s="19"/>
      <c r="M211" s="19"/>
      <c r="N211" s="19"/>
      <c r="O211" s="19"/>
      <c r="P211" s="19"/>
      <c r="R211" s="19"/>
      <c r="S211" s="19"/>
      <c r="T211" s="19"/>
      <c r="V211" s="24"/>
    </row>
    <row r="212" spans="8:22">
      <c r="H212" s="19"/>
      <c r="I212" s="19"/>
      <c r="J212" s="19"/>
      <c r="K212" s="19"/>
      <c r="L212" s="19"/>
      <c r="M212" s="19"/>
      <c r="N212" s="19"/>
      <c r="O212" s="19"/>
      <c r="P212" s="19"/>
      <c r="R212" s="19"/>
      <c r="S212" s="19"/>
      <c r="T212" s="19"/>
      <c r="V212" s="24"/>
    </row>
    <row r="213" spans="8:22">
      <c r="H213" s="19"/>
      <c r="I213" s="19"/>
      <c r="J213" s="19"/>
      <c r="K213" s="19"/>
      <c r="L213" s="19"/>
      <c r="M213" s="19"/>
      <c r="N213" s="19"/>
      <c r="O213" s="19"/>
      <c r="P213" s="19"/>
      <c r="R213" s="19"/>
      <c r="S213" s="19"/>
      <c r="T213" s="19"/>
      <c r="V213" s="24"/>
    </row>
    <row r="214" spans="8:22">
      <c r="H214" s="19"/>
      <c r="I214" s="19"/>
      <c r="J214" s="19"/>
      <c r="K214" s="19"/>
      <c r="L214" s="19"/>
      <c r="M214" s="19"/>
      <c r="N214" s="19"/>
      <c r="O214" s="19"/>
      <c r="P214" s="19"/>
      <c r="R214" s="19"/>
      <c r="S214" s="19"/>
      <c r="T214" s="19"/>
      <c r="V214" s="24"/>
    </row>
    <row r="215" spans="8:22">
      <c r="H215" s="19"/>
      <c r="I215" s="19"/>
      <c r="J215" s="19"/>
      <c r="K215" s="19"/>
      <c r="L215" s="19"/>
      <c r="M215" s="19"/>
      <c r="N215" s="19"/>
      <c r="O215" s="19"/>
      <c r="P215" s="19"/>
      <c r="R215" s="19"/>
      <c r="S215" s="19"/>
      <c r="T215" s="19"/>
      <c r="V215" s="24"/>
    </row>
    <row r="216" spans="8:22">
      <c r="H216" s="19"/>
      <c r="I216" s="19"/>
      <c r="J216" s="19"/>
      <c r="K216" s="19"/>
      <c r="L216" s="19"/>
      <c r="M216" s="19"/>
      <c r="N216" s="19"/>
      <c r="O216" s="19"/>
      <c r="P216" s="19"/>
      <c r="R216" s="19"/>
      <c r="S216" s="19"/>
      <c r="T216" s="19"/>
      <c r="V216" s="24"/>
    </row>
    <row r="217" spans="8:22">
      <c r="H217" s="19"/>
      <c r="I217" s="19"/>
      <c r="J217" s="19"/>
      <c r="K217" s="19"/>
      <c r="L217" s="19"/>
      <c r="M217" s="19"/>
      <c r="N217" s="19"/>
      <c r="O217" s="19"/>
      <c r="P217" s="19"/>
      <c r="R217" s="19"/>
      <c r="S217" s="19"/>
      <c r="T217" s="19"/>
      <c r="V217" s="24"/>
    </row>
    <row r="218" spans="8:22">
      <c r="H218" s="19"/>
      <c r="I218" s="19"/>
      <c r="J218" s="19"/>
      <c r="K218" s="19"/>
      <c r="L218" s="19"/>
      <c r="M218" s="19"/>
      <c r="N218" s="19"/>
      <c r="O218" s="19"/>
      <c r="P218" s="19"/>
      <c r="R218" s="19"/>
      <c r="S218" s="19"/>
      <c r="T218" s="19"/>
      <c r="V218" s="24"/>
    </row>
    <row r="219" spans="8:22">
      <c r="H219" s="19"/>
      <c r="I219" s="19"/>
      <c r="J219" s="19"/>
      <c r="K219" s="19"/>
      <c r="L219" s="19"/>
      <c r="M219" s="19"/>
      <c r="N219" s="19"/>
      <c r="O219" s="19"/>
      <c r="P219" s="19"/>
      <c r="R219" s="19"/>
      <c r="S219" s="19"/>
      <c r="T219" s="19"/>
      <c r="V219" s="24"/>
    </row>
    <row r="220" spans="8:22">
      <c r="H220" s="19"/>
      <c r="I220" s="19"/>
      <c r="J220" s="19"/>
      <c r="K220" s="19"/>
      <c r="L220" s="19"/>
      <c r="M220" s="19"/>
      <c r="N220" s="19"/>
      <c r="O220" s="19"/>
      <c r="P220" s="19"/>
      <c r="R220" s="19"/>
      <c r="S220" s="19"/>
      <c r="T220" s="19"/>
      <c r="V220" s="24"/>
    </row>
    <row r="221" spans="8:22">
      <c r="H221" s="19"/>
      <c r="I221" s="19"/>
      <c r="J221" s="19"/>
      <c r="K221" s="19"/>
      <c r="L221" s="19"/>
      <c r="M221" s="19"/>
      <c r="N221" s="19"/>
      <c r="O221" s="19"/>
      <c r="P221" s="19"/>
      <c r="R221" s="19"/>
      <c r="S221" s="19"/>
      <c r="T221" s="19"/>
      <c r="V221" s="24"/>
    </row>
    <row r="222" spans="8:22">
      <c r="H222" s="19"/>
      <c r="I222" s="19"/>
      <c r="J222" s="19"/>
      <c r="K222" s="19"/>
      <c r="L222" s="19"/>
      <c r="M222" s="19"/>
      <c r="N222" s="19"/>
      <c r="O222" s="19"/>
      <c r="P222" s="19"/>
      <c r="R222" s="19"/>
      <c r="S222" s="19"/>
      <c r="T222" s="19"/>
      <c r="V222" s="24"/>
    </row>
    <row r="223" spans="8:22">
      <c r="H223" s="19"/>
      <c r="I223" s="19"/>
      <c r="J223" s="19"/>
      <c r="K223" s="19"/>
      <c r="L223" s="19"/>
      <c r="M223" s="19"/>
      <c r="N223" s="19"/>
      <c r="O223" s="19"/>
      <c r="P223" s="19"/>
      <c r="R223" s="19"/>
      <c r="S223" s="19"/>
      <c r="T223" s="19"/>
      <c r="V223" s="24"/>
    </row>
    <row r="224" spans="8:22">
      <c r="H224" s="19"/>
      <c r="I224" s="19"/>
      <c r="J224" s="19"/>
      <c r="K224" s="19"/>
      <c r="L224" s="19"/>
      <c r="M224" s="19"/>
      <c r="N224" s="19"/>
      <c r="O224" s="19"/>
      <c r="P224" s="19"/>
      <c r="R224" s="19"/>
      <c r="S224" s="19"/>
      <c r="T224" s="19"/>
      <c r="V224" s="24"/>
    </row>
    <row r="225" spans="8:22">
      <c r="H225" s="19"/>
      <c r="I225" s="19"/>
      <c r="J225" s="19"/>
      <c r="K225" s="19"/>
      <c r="L225" s="19"/>
      <c r="M225" s="19"/>
      <c r="N225" s="19"/>
      <c r="O225" s="19"/>
      <c r="P225" s="19"/>
      <c r="R225" s="19"/>
      <c r="S225" s="19"/>
      <c r="T225" s="19"/>
      <c r="V225" s="24"/>
    </row>
    <row r="226" spans="8:22">
      <c r="H226" s="19"/>
      <c r="I226" s="19"/>
      <c r="J226" s="19"/>
      <c r="K226" s="19"/>
      <c r="L226" s="19"/>
      <c r="M226" s="19"/>
      <c r="N226" s="19"/>
      <c r="O226" s="19"/>
      <c r="P226" s="19"/>
      <c r="R226" s="19"/>
      <c r="S226" s="19"/>
      <c r="T226" s="19"/>
      <c r="V226" s="24"/>
    </row>
    <row r="227" spans="8:22">
      <c r="H227" s="19"/>
      <c r="I227" s="19"/>
      <c r="J227" s="19"/>
      <c r="K227" s="19"/>
      <c r="L227" s="19"/>
      <c r="M227" s="19"/>
      <c r="N227" s="19"/>
      <c r="O227" s="19"/>
      <c r="P227" s="19"/>
      <c r="R227" s="19"/>
      <c r="S227" s="19"/>
      <c r="T227" s="19"/>
      <c r="V227" s="24"/>
    </row>
    <row r="228" spans="8:22">
      <c r="H228" s="19"/>
      <c r="I228" s="19"/>
      <c r="J228" s="19"/>
      <c r="K228" s="19"/>
      <c r="L228" s="19"/>
      <c r="M228" s="19"/>
      <c r="N228" s="19"/>
      <c r="O228" s="19"/>
      <c r="P228" s="19"/>
      <c r="R228" s="19"/>
      <c r="S228" s="19"/>
      <c r="T228" s="19"/>
      <c r="V228" s="24"/>
    </row>
    <row r="229" spans="8:22">
      <c r="H229" s="19"/>
      <c r="I229" s="19"/>
      <c r="J229" s="19"/>
      <c r="K229" s="19"/>
      <c r="L229" s="19"/>
      <c r="M229" s="19"/>
      <c r="N229" s="19"/>
      <c r="O229" s="19"/>
      <c r="P229" s="19"/>
      <c r="R229" s="19"/>
      <c r="S229" s="19"/>
      <c r="T229" s="19"/>
      <c r="V229" s="24"/>
    </row>
    <row r="230" spans="8:22">
      <c r="H230" s="19"/>
      <c r="I230" s="19"/>
      <c r="J230" s="19"/>
      <c r="K230" s="19"/>
      <c r="L230" s="19"/>
      <c r="M230" s="19"/>
      <c r="N230" s="19"/>
      <c r="O230" s="19"/>
      <c r="P230" s="19"/>
      <c r="R230" s="19"/>
      <c r="S230" s="19"/>
      <c r="T230" s="19"/>
      <c r="V230" s="24"/>
    </row>
    <row r="231" spans="8:22">
      <c r="H231" s="19"/>
      <c r="I231" s="19"/>
      <c r="J231" s="19"/>
      <c r="K231" s="19"/>
      <c r="L231" s="19"/>
      <c r="M231" s="19"/>
      <c r="N231" s="19"/>
      <c r="O231" s="19"/>
      <c r="P231" s="19"/>
      <c r="R231" s="19"/>
      <c r="S231" s="19"/>
      <c r="T231" s="19"/>
      <c r="V231" s="24"/>
    </row>
    <row r="232" spans="8:22">
      <c r="H232" s="19"/>
      <c r="I232" s="19"/>
      <c r="J232" s="19"/>
      <c r="K232" s="19"/>
      <c r="L232" s="19"/>
      <c r="M232" s="19"/>
      <c r="N232" s="19"/>
      <c r="O232" s="19"/>
      <c r="P232" s="19"/>
      <c r="R232" s="19"/>
      <c r="S232" s="19"/>
      <c r="T232" s="19"/>
      <c r="V232" s="24"/>
    </row>
    <row r="233" spans="8:22">
      <c r="H233" s="19"/>
      <c r="I233" s="19"/>
      <c r="J233" s="19"/>
      <c r="K233" s="19"/>
      <c r="L233" s="19"/>
      <c r="M233" s="19"/>
      <c r="N233" s="19"/>
      <c r="O233" s="19"/>
      <c r="P233" s="19"/>
      <c r="R233" s="19"/>
      <c r="S233" s="19"/>
      <c r="T233" s="19"/>
      <c r="V233" s="24"/>
    </row>
    <row r="234" spans="8:22">
      <c r="H234" s="19"/>
      <c r="I234" s="19"/>
      <c r="J234" s="19"/>
      <c r="K234" s="19"/>
      <c r="L234" s="19"/>
      <c r="M234" s="19"/>
      <c r="N234" s="19"/>
      <c r="O234" s="19"/>
      <c r="P234" s="19"/>
      <c r="R234" s="19"/>
      <c r="S234" s="19"/>
      <c r="T234" s="19"/>
      <c r="V234" s="24"/>
    </row>
    <row r="235" spans="8:22">
      <c r="H235" s="19"/>
      <c r="I235" s="19"/>
      <c r="J235" s="19"/>
      <c r="K235" s="19"/>
      <c r="L235" s="19"/>
      <c r="M235" s="19"/>
      <c r="N235" s="19"/>
      <c r="O235" s="19"/>
      <c r="P235" s="19"/>
      <c r="R235" s="19"/>
      <c r="S235" s="19"/>
      <c r="T235" s="19"/>
      <c r="V235" s="24"/>
    </row>
    <row r="236" spans="8:22">
      <c r="H236" s="19"/>
      <c r="I236" s="19"/>
      <c r="J236" s="19"/>
      <c r="K236" s="19"/>
      <c r="L236" s="19"/>
      <c r="M236" s="19"/>
      <c r="N236" s="19"/>
      <c r="O236" s="19"/>
      <c r="P236" s="19"/>
      <c r="R236" s="19"/>
      <c r="S236" s="19"/>
      <c r="T236" s="19"/>
      <c r="V236" s="24"/>
    </row>
    <row r="237" spans="8:22">
      <c r="H237" s="19"/>
      <c r="I237" s="19"/>
      <c r="J237" s="19"/>
      <c r="K237" s="19"/>
      <c r="L237" s="19"/>
      <c r="M237" s="19"/>
      <c r="N237" s="19"/>
      <c r="O237" s="19"/>
      <c r="P237" s="19"/>
      <c r="R237" s="19"/>
      <c r="S237" s="19"/>
      <c r="T237" s="19"/>
      <c r="V237" s="24"/>
    </row>
    <row r="238" spans="8:22">
      <c r="H238" s="19"/>
      <c r="I238" s="19"/>
      <c r="J238" s="19"/>
      <c r="K238" s="19"/>
      <c r="L238" s="19"/>
      <c r="M238" s="19"/>
      <c r="N238" s="19"/>
      <c r="O238" s="19"/>
      <c r="P238" s="19"/>
      <c r="R238" s="19"/>
      <c r="S238" s="19"/>
      <c r="T238" s="19"/>
      <c r="V238" s="24"/>
    </row>
    <row r="239" spans="8:22">
      <c r="H239" s="19"/>
      <c r="I239" s="19"/>
      <c r="J239" s="19"/>
      <c r="K239" s="19"/>
      <c r="L239" s="19"/>
      <c r="M239" s="19"/>
      <c r="N239" s="19"/>
      <c r="O239" s="19"/>
      <c r="P239" s="19"/>
      <c r="R239" s="19"/>
      <c r="S239" s="19"/>
      <c r="T239" s="19"/>
      <c r="V239" s="24"/>
    </row>
    <row r="240" spans="8:22">
      <c r="H240" s="19"/>
      <c r="I240" s="19"/>
      <c r="J240" s="19"/>
      <c r="K240" s="19"/>
      <c r="L240" s="19"/>
      <c r="M240" s="19"/>
      <c r="N240" s="19"/>
      <c r="O240" s="19"/>
      <c r="P240" s="19"/>
      <c r="R240" s="19"/>
      <c r="S240" s="19"/>
      <c r="T240" s="19"/>
      <c r="V240" s="24"/>
    </row>
    <row r="241" spans="8:22">
      <c r="H241" s="19"/>
      <c r="I241" s="19"/>
      <c r="J241" s="19"/>
      <c r="K241" s="19"/>
      <c r="L241" s="19"/>
      <c r="M241" s="19"/>
      <c r="N241" s="19"/>
      <c r="O241" s="19"/>
      <c r="P241" s="19"/>
      <c r="R241" s="19"/>
      <c r="S241" s="19"/>
      <c r="T241" s="19"/>
      <c r="V241" s="24"/>
    </row>
    <row r="242" spans="8:22">
      <c r="H242" s="19"/>
      <c r="I242" s="19"/>
      <c r="J242" s="19"/>
      <c r="K242" s="19"/>
      <c r="L242" s="19"/>
      <c r="M242" s="19"/>
      <c r="N242" s="19"/>
      <c r="O242" s="19"/>
      <c r="P242" s="19"/>
      <c r="R242" s="19"/>
      <c r="S242" s="19"/>
      <c r="T242" s="19"/>
      <c r="V242" s="24"/>
    </row>
    <row r="243" spans="8:22">
      <c r="H243" s="19"/>
      <c r="I243" s="19"/>
      <c r="J243" s="19"/>
      <c r="K243" s="19"/>
      <c r="L243" s="19"/>
      <c r="M243" s="19"/>
      <c r="N243" s="19"/>
      <c r="O243" s="19"/>
      <c r="P243" s="19"/>
      <c r="R243" s="19"/>
      <c r="S243" s="19"/>
      <c r="T243" s="19"/>
      <c r="V243" s="24"/>
    </row>
    <row r="244" spans="8:22">
      <c r="H244" s="19"/>
      <c r="I244" s="19"/>
      <c r="J244" s="19"/>
      <c r="K244" s="19"/>
      <c r="L244" s="19"/>
      <c r="M244" s="19"/>
      <c r="N244" s="19"/>
      <c r="O244" s="19"/>
      <c r="P244" s="19"/>
      <c r="R244" s="19"/>
      <c r="S244" s="19"/>
      <c r="T244" s="19"/>
      <c r="V244" s="24"/>
    </row>
    <row r="245" spans="8:22">
      <c r="H245" s="19"/>
      <c r="I245" s="19"/>
      <c r="J245" s="19"/>
      <c r="K245" s="19"/>
      <c r="L245" s="19"/>
      <c r="M245" s="19"/>
      <c r="N245" s="19"/>
      <c r="O245" s="19"/>
      <c r="P245" s="19"/>
      <c r="R245" s="19"/>
      <c r="S245" s="19"/>
      <c r="T245" s="19"/>
      <c r="V245" s="24"/>
    </row>
    <row r="246" spans="8:22">
      <c r="H246" s="19"/>
      <c r="I246" s="19"/>
      <c r="J246" s="19"/>
      <c r="K246" s="19"/>
      <c r="L246" s="19"/>
      <c r="M246" s="19"/>
      <c r="N246" s="19"/>
      <c r="O246" s="19"/>
      <c r="P246" s="19"/>
      <c r="R246" s="19"/>
      <c r="S246" s="19"/>
      <c r="T246" s="19"/>
      <c r="V246" s="24"/>
    </row>
    <row r="247" spans="8:22">
      <c r="H247" s="19"/>
      <c r="I247" s="19"/>
      <c r="J247" s="19"/>
      <c r="K247" s="19"/>
      <c r="L247" s="19"/>
      <c r="M247" s="19"/>
      <c r="N247" s="19"/>
      <c r="O247" s="19"/>
      <c r="P247" s="19"/>
      <c r="R247" s="19"/>
      <c r="S247" s="19"/>
      <c r="T247" s="19"/>
      <c r="V247" s="24"/>
    </row>
    <row r="248" spans="8:22">
      <c r="H248" s="19"/>
      <c r="I248" s="19"/>
      <c r="J248" s="19"/>
      <c r="K248" s="19"/>
      <c r="L248" s="19"/>
      <c r="M248" s="19"/>
      <c r="N248" s="19"/>
      <c r="O248" s="19"/>
      <c r="P248" s="19"/>
      <c r="R248" s="19"/>
      <c r="S248" s="19"/>
      <c r="T248" s="19"/>
      <c r="V248" s="24"/>
    </row>
    <row r="249" spans="8:22">
      <c r="H249" s="19"/>
      <c r="I249" s="19"/>
      <c r="J249" s="19"/>
      <c r="K249" s="19"/>
      <c r="L249" s="19"/>
      <c r="M249" s="19"/>
      <c r="N249" s="19"/>
      <c r="O249" s="19"/>
      <c r="P249" s="19"/>
      <c r="R249" s="19"/>
      <c r="S249" s="19"/>
      <c r="T249" s="19"/>
      <c r="V249" s="24"/>
    </row>
    <row r="250" spans="8:22">
      <c r="H250" s="19"/>
      <c r="I250" s="19"/>
      <c r="J250" s="19"/>
      <c r="K250" s="19"/>
      <c r="L250" s="19"/>
      <c r="M250" s="19"/>
      <c r="N250" s="19"/>
      <c r="O250" s="19"/>
      <c r="P250" s="19"/>
      <c r="R250" s="19"/>
      <c r="S250" s="19"/>
      <c r="T250" s="19"/>
      <c r="V250" s="24"/>
    </row>
    <row r="251" spans="8:22">
      <c r="H251" s="19"/>
      <c r="I251" s="19"/>
      <c r="J251" s="19"/>
      <c r="K251" s="19"/>
      <c r="L251" s="19"/>
      <c r="M251" s="19"/>
      <c r="N251" s="19"/>
      <c r="O251" s="19"/>
      <c r="P251" s="19"/>
      <c r="R251" s="19"/>
      <c r="S251" s="19"/>
      <c r="T251" s="19"/>
      <c r="V251" s="24"/>
    </row>
    <row r="252" spans="8:22">
      <c r="H252" s="19"/>
      <c r="I252" s="19"/>
      <c r="J252" s="19"/>
      <c r="K252" s="19"/>
      <c r="L252" s="19"/>
      <c r="M252" s="19"/>
      <c r="N252" s="19"/>
      <c r="O252" s="19"/>
      <c r="P252" s="19"/>
      <c r="R252" s="19"/>
      <c r="S252" s="19"/>
      <c r="T252" s="19"/>
      <c r="V252" s="24"/>
    </row>
    <row r="253" spans="8:22">
      <c r="H253" s="19"/>
      <c r="I253" s="19"/>
      <c r="J253" s="19"/>
      <c r="K253" s="19"/>
      <c r="L253" s="19"/>
      <c r="M253" s="19"/>
      <c r="N253" s="19"/>
      <c r="O253" s="19"/>
      <c r="P253" s="19"/>
      <c r="R253" s="19"/>
      <c r="S253" s="19"/>
      <c r="T253" s="19"/>
      <c r="V253" s="24"/>
    </row>
    <row r="254" spans="8:22">
      <c r="H254" s="19"/>
      <c r="I254" s="19"/>
      <c r="J254" s="19"/>
      <c r="K254" s="19"/>
      <c r="L254" s="19"/>
      <c r="M254" s="19"/>
      <c r="N254" s="19"/>
      <c r="O254" s="19"/>
      <c r="P254" s="19"/>
      <c r="R254" s="19"/>
      <c r="S254" s="19"/>
      <c r="T254" s="19"/>
      <c r="V254" s="24"/>
    </row>
    <row r="255" spans="8:22">
      <c r="H255" s="19"/>
      <c r="I255" s="19"/>
      <c r="J255" s="19"/>
      <c r="K255" s="19"/>
      <c r="L255" s="19"/>
      <c r="M255" s="19"/>
      <c r="N255" s="19"/>
      <c r="O255" s="19"/>
      <c r="P255" s="19"/>
      <c r="R255" s="19"/>
      <c r="S255" s="19"/>
      <c r="T255" s="19"/>
      <c r="V255" s="24"/>
    </row>
    <row r="256" spans="8:22">
      <c r="H256" s="19"/>
      <c r="I256" s="19"/>
      <c r="J256" s="19"/>
      <c r="K256" s="19"/>
      <c r="L256" s="19"/>
      <c r="M256" s="19"/>
      <c r="N256" s="19"/>
      <c r="O256" s="19"/>
      <c r="P256" s="19"/>
      <c r="R256" s="19"/>
      <c r="S256" s="19"/>
      <c r="T256" s="19"/>
      <c r="V256" s="24"/>
    </row>
    <row r="257" spans="8:22">
      <c r="H257" s="19"/>
      <c r="I257" s="19"/>
      <c r="J257" s="19"/>
      <c r="K257" s="19"/>
      <c r="L257" s="19"/>
      <c r="M257" s="19"/>
      <c r="N257" s="19"/>
      <c r="O257" s="19"/>
      <c r="P257" s="19"/>
      <c r="R257" s="19"/>
      <c r="S257" s="19"/>
      <c r="T257" s="19"/>
      <c r="V257" s="24"/>
    </row>
    <row r="258" spans="8:22">
      <c r="H258" s="19"/>
      <c r="I258" s="19"/>
      <c r="J258" s="19"/>
      <c r="K258" s="19"/>
      <c r="L258" s="19"/>
      <c r="M258" s="19"/>
      <c r="N258" s="19"/>
      <c r="O258" s="19"/>
      <c r="P258" s="19"/>
      <c r="R258" s="19"/>
      <c r="S258" s="19"/>
      <c r="T258" s="19"/>
      <c r="V258" s="24"/>
    </row>
    <row r="259" spans="8:22">
      <c r="H259" s="19"/>
      <c r="I259" s="19"/>
      <c r="J259" s="19"/>
      <c r="K259" s="19"/>
      <c r="L259" s="19"/>
      <c r="M259" s="19"/>
      <c r="N259" s="19"/>
      <c r="O259" s="19"/>
      <c r="P259" s="19"/>
      <c r="R259" s="19"/>
      <c r="S259" s="19"/>
      <c r="T259" s="19"/>
      <c r="V259" s="24"/>
    </row>
    <row r="260" spans="8:22">
      <c r="H260" s="19"/>
      <c r="I260" s="19"/>
      <c r="J260" s="19"/>
      <c r="K260" s="19"/>
      <c r="L260" s="19"/>
      <c r="M260" s="19"/>
      <c r="N260" s="19"/>
      <c r="O260" s="19"/>
      <c r="P260" s="19"/>
      <c r="R260" s="19"/>
      <c r="S260" s="19"/>
      <c r="T260" s="19"/>
      <c r="V260" s="24"/>
    </row>
    <row r="261" spans="8:22">
      <c r="H261" s="19"/>
      <c r="I261" s="19"/>
      <c r="J261" s="19"/>
      <c r="K261" s="19"/>
      <c r="L261" s="19"/>
      <c r="M261" s="19"/>
      <c r="N261" s="19"/>
      <c r="O261" s="19"/>
      <c r="P261" s="19"/>
      <c r="R261" s="19"/>
      <c r="S261" s="19"/>
      <c r="T261" s="19"/>
      <c r="V261" s="24"/>
    </row>
    <row r="262" spans="8:22">
      <c r="H262" s="19"/>
      <c r="I262" s="19"/>
      <c r="J262" s="19"/>
      <c r="K262" s="19"/>
      <c r="L262" s="19"/>
      <c r="M262" s="19"/>
      <c r="N262" s="19"/>
      <c r="O262" s="19"/>
      <c r="P262" s="19"/>
      <c r="R262" s="19"/>
      <c r="S262" s="19"/>
      <c r="T262" s="19"/>
      <c r="V262" s="24"/>
    </row>
    <row r="263" spans="8:22">
      <c r="H263" s="19"/>
      <c r="I263" s="19"/>
      <c r="J263" s="19"/>
      <c r="K263" s="19"/>
      <c r="L263" s="19"/>
      <c r="M263" s="19"/>
      <c r="N263" s="19"/>
      <c r="O263" s="19"/>
      <c r="P263" s="19"/>
      <c r="R263" s="19"/>
      <c r="S263" s="19"/>
      <c r="T263" s="19"/>
      <c r="V263" s="24"/>
    </row>
    <row r="264" spans="8:22">
      <c r="H264" s="19"/>
      <c r="I264" s="19"/>
      <c r="J264" s="19"/>
      <c r="K264" s="19"/>
      <c r="L264" s="19"/>
      <c r="M264" s="19"/>
      <c r="N264" s="19"/>
      <c r="O264" s="19"/>
      <c r="P264" s="19"/>
      <c r="R264" s="19"/>
      <c r="S264" s="19"/>
      <c r="T264" s="19"/>
      <c r="V264" s="24"/>
    </row>
    <row r="265" spans="8:22">
      <c r="H265" s="19"/>
      <c r="I265" s="19"/>
      <c r="J265" s="19"/>
      <c r="K265" s="19"/>
      <c r="L265" s="19"/>
      <c r="M265" s="19"/>
      <c r="N265" s="19"/>
      <c r="O265" s="19"/>
      <c r="P265" s="19"/>
      <c r="R265" s="19"/>
      <c r="S265" s="19"/>
      <c r="T265" s="19"/>
      <c r="V265" s="24"/>
    </row>
    <row r="266" spans="8:22">
      <c r="H266" s="19"/>
      <c r="I266" s="19"/>
      <c r="J266" s="19"/>
      <c r="K266" s="19"/>
      <c r="L266" s="19"/>
      <c r="M266" s="19"/>
      <c r="N266" s="19"/>
      <c r="O266" s="19"/>
      <c r="P266" s="19"/>
      <c r="R266" s="19"/>
      <c r="S266" s="19"/>
      <c r="T266" s="19"/>
      <c r="V266" s="24"/>
    </row>
    <row r="267" spans="8:22">
      <c r="H267" s="19"/>
      <c r="I267" s="19"/>
      <c r="J267" s="19"/>
      <c r="K267" s="19"/>
      <c r="L267" s="19"/>
      <c r="M267" s="19"/>
      <c r="N267" s="19"/>
      <c r="O267" s="19"/>
      <c r="P267" s="19"/>
      <c r="R267" s="19"/>
      <c r="S267" s="19"/>
      <c r="T267" s="19"/>
      <c r="V267" s="24"/>
    </row>
    <row r="268" spans="8:22">
      <c r="H268" s="19"/>
      <c r="I268" s="19"/>
      <c r="J268" s="19"/>
      <c r="K268" s="19"/>
      <c r="L268" s="19"/>
      <c r="M268" s="19"/>
      <c r="N268" s="19"/>
      <c r="O268" s="19"/>
      <c r="P268" s="19"/>
      <c r="R268" s="19"/>
      <c r="S268" s="19"/>
      <c r="T268" s="19"/>
      <c r="V268" s="24"/>
    </row>
    <row r="269" spans="8:22">
      <c r="H269" s="19"/>
      <c r="I269" s="19"/>
      <c r="J269" s="19"/>
      <c r="K269" s="19"/>
      <c r="L269" s="19"/>
      <c r="M269" s="19"/>
      <c r="N269" s="19"/>
      <c r="O269" s="19"/>
      <c r="P269" s="19"/>
      <c r="R269" s="19"/>
      <c r="S269" s="19"/>
      <c r="T269" s="19"/>
      <c r="V269" s="24"/>
    </row>
    <row r="270" spans="8:22">
      <c r="H270" s="19"/>
      <c r="I270" s="19"/>
      <c r="J270" s="19"/>
      <c r="K270" s="19"/>
      <c r="L270" s="19"/>
      <c r="M270" s="19"/>
      <c r="N270" s="19"/>
      <c r="O270" s="19"/>
      <c r="P270" s="19"/>
      <c r="R270" s="19"/>
      <c r="S270" s="19"/>
      <c r="T270" s="19"/>
      <c r="V270" s="24"/>
    </row>
    <row r="271" spans="8:22">
      <c r="H271" s="19"/>
      <c r="I271" s="19"/>
      <c r="J271" s="19"/>
      <c r="K271" s="19"/>
      <c r="L271" s="19"/>
      <c r="M271" s="19"/>
      <c r="N271" s="19"/>
      <c r="O271" s="19"/>
      <c r="P271" s="19"/>
      <c r="R271" s="19"/>
      <c r="S271" s="19"/>
      <c r="T271" s="19"/>
      <c r="V271" s="24"/>
    </row>
    <row r="272" spans="8:22">
      <c r="H272" s="19"/>
      <c r="I272" s="19"/>
      <c r="J272" s="19"/>
      <c r="K272" s="19"/>
      <c r="L272" s="19"/>
      <c r="M272" s="19"/>
      <c r="N272" s="19"/>
      <c r="O272" s="19"/>
      <c r="P272" s="19"/>
      <c r="R272" s="19"/>
      <c r="S272" s="19"/>
      <c r="T272" s="19"/>
      <c r="V272" s="24"/>
    </row>
    <row r="273" spans="8:22">
      <c r="H273" s="19"/>
      <c r="I273" s="19"/>
      <c r="J273" s="19"/>
      <c r="K273" s="19"/>
      <c r="L273" s="19"/>
      <c r="M273" s="19"/>
      <c r="N273" s="19"/>
      <c r="O273" s="19"/>
      <c r="P273" s="19"/>
      <c r="R273" s="19"/>
      <c r="S273" s="19"/>
      <c r="T273" s="19"/>
      <c r="V273" s="24"/>
    </row>
    <row r="274" spans="8:22">
      <c r="H274" s="19"/>
      <c r="I274" s="19"/>
      <c r="J274" s="19"/>
      <c r="K274" s="19"/>
      <c r="L274" s="19"/>
      <c r="M274" s="19"/>
      <c r="N274" s="19"/>
      <c r="O274" s="19"/>
      <c r="P274" s="19"/>
      <c r="R274" s="19"/>
      <c r="S274" s="19"/>
      <c r="T274" s="19"/>
      <c r="V274" s="24"/>
    </row>
    <row r="275" spans="8:22">
      <c r="H275" s="19"/>
      <c r="I275" s="19"/>
      <c r="J275" s="19"/>
      <c r="K275" s="19"/>
      <c r="L275" s="19"/>
      <c r="M275" s="19"/>
      <c r="N275" s="19"/>
      <c r="O275" s="19"/>
      <c r="P275" s="19"/>
      <c r="R275" s="19"/>
      <c r="S275" s="19"/>
      <c r="T275" s="19"/>
      <c r="V275" s="24"/>
    </row>
    <row r="276" spans="8:22">
      <c r="H276" s="19"/>
      <c r="I276" s="19"/>
      <c r="J276" s="19"/>
      <c r="K276" s="19"/>
      <c r="L276" s="19"/>
      <c r="M276" s="19"/>
      <c r="N276" s="19"/>
      <c r="O276" s="19"/>
      <c r="P276" s="19"/>
      <c r="R276" s="19"/>
      <c r="S276" s="19"/>
      <c r="T276" s="19"/>
      <c r="V276" s="24"/>
    </row>
    <row r="277" spans="8:22">
      <c r="H277" s="19"/>
      <c r="I277" s="19"/>
      <c r="J277" s="19"/>
      <c r="K277" s="19"/>
      <c r="L277" s="19"/>
      <c r="M277" s="19"/>
      <c r="N277" s="19"/>
      <c r="O277" s="19"/>
      <c r="P277" s="19"/>
      <c r="R277" s="19"/>
      <c r="S277" s="19"/>
      <c r="T277" s="19"/>
      <c r="V277" s="24"/>
    </row>
    <row r="278" spans="8:22">
      <c r="H278" s="19"/>
      <c r="I278" s="19"/>
      <c r="J278" s="19"/>
      <c r="K278" s="19"/>
      <c r="L278" s="19"/>
      <c r="M278" s="19"/>
      <c r="N278" s="19"/>
      <c r="O278" s="19"/>
      <c r="P278" s="19"/>
      <c r="R278" s="19"/>
      <c r="S278" s="19"/>
      <c r="T278" s="19"/>
      <c r="V278" s="24"/>
    </row>
    <row r="279" spans="8:22">
      <c r="H279" s="19"/>
      <c r="I279" s="19"/>
      <c r="J279" s="19"/>
      <c r="K279" s="19"/>
      <c r="L279" s="19"/>
      <c r="M279" s="19"/>
      <c r="N279" s="19"/>
      <c r="O279" s="19"/>
      <c r="P279" s="19"/>
      <c r="R279" s="19"/>
      <c r="S279" s="19"/>
      <c r="T279" s="19"/>
      <c r="V279" s="24"/>
    </row>
    <row r="280" spans="8:22">
      <c r="H280" s="19"/>
      <c r="I280" s="19"/>
      <c r="J280" s="19"/>
      <c r="K280" s="19"/>
      <c r="L280" s="19"/>
      <c r="M280" s="19"/>
      <c r="N280" s="19"/>
      <c r="O280" s="19"/>
      <c r="P280" s="19"/>
      <c r="R280" s="19"/>
      <c r="S280" s="19"/>
      <c r="T280" s="19"/>
      <c r="V280" s="24"/>
    </row>
  </sheetData>
  <phoneticPr fontId="0" type="noConversion"/>
  <printOptions horizontalCentered="1"/>
  <pageMargins left="0.24803149599999999" right="0.24803149599999999" top="0.484251969" bottom="0.484251969" header="0.261811024" footer="0.261811024"/>
  <pageSetup paperSize="9" scale="87" orientation="landscape" r:id="rId1"/>
  <headerFooter alignWithMargins="0">
    <oddFooter>&amp;L&amp;8&amp;F&amp;R&amp;8&amp;D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91"/>
  <sheetViews>
    <sheetView workbookViewId="0">
      <selection activeCell="R4" sqref="R4"/>
    </sheetView>
  </sheetViews>
  <sheetFormatPr defaultRowHeight="11.25"/>
  <cols>
    <col min="1" max="1" width="5.28515625" style="2" customWidth="1"/>
    <col min="2" max="3" width="3.7109375" style="2" customWidth="1"/>
    <col min="4" max="4" width="22.42578125" style="2" customWidth="1"/>
    <col min="5" max="5" width="18.85546875" style="2" customWidth="1"/>
    <col min="6" max="6" width="2.7109375" style="2" customWidth="1"/>
    <col min="7" max="7" width="12.7109375" style="2" customWidth="1"/>
    <col min="8" max="8" width="2.5703125" style="2" customWidth="1"/>
    <col min="9" max="9" width="12.7109375" style="21" customWidth="1"/>
    <col min="10" max="10" width="2.7109375" style="24" customWidth="1"/>
    <col min="11" max="11" width="12.7109375" style="23" customWidth="1"/>
    <col min="12" max="12" width="2.7109375" style="24" customWidth="1"/>
    <col min="13" max="13" width="12.7109375" style="23" customWidth="1"/>
    <col min="14" max="14" width="2.7109375" style="24" customWidth="1"/>
    <col min="15" max="15" width="12.7109375" style="23" customWidth="1"/>
    <col min="16" max="16" width="12.7109375" style="24" customWidth="1"/>
    <col min="17" max="17" width="2.7109375" style="2" customWidth="1"/>
    <col min="18" max="16384" width="9.140625" style="2"/>
  </cols>
  <sheetData>
    <row r="1" spans="1:16" ht="20.25">
      <c r="A1" s="36" t="str">
        <f>+'Summary Cost'!A1</f>
        <v>Incubatee SA</v>
      </c>
    </row>
    <row r="3" spans="1:16" ht="15">
      <c r="A3" s="148" t="s">
        <v>78</v>
      </c>
      <c r="E3" s="19"/>
      <c r="G3" s="19"/>
      <c r="I3" s="24"/>
      <c r="J3" s="23"/>
      <c r="K3" s="24"/>
      <c r="L3" s="23"/>
      <c r="M3" s="24"/>
      <c r="N3" s="23"/>
      <c r="O3" s="24"/>
      <c r="P3" s="2"/>
    </row>
    <row r="4" spans="1:16">
      <c r="A4" s="7"/>
      <c r="E4" s="19"/>
      <c r="G4" s="19"/>
      <c r="I4" s="24"/>
      <c r="J4" s="23"/>
      <c r="K4" s="24"/>
      <c r="L4" s="23"/>
      <c r="M4" s="24"/>
      <c r="N4" s="23"/>
      <c r="O4" s="24"/>
      <c r="P4" s="2"/>
    </row>
    <row r="5" spans="1:16">
      <c r="A5" s="6"/>
      <c r="B5" s="9"/>
      <c r="C5" s="6"/>
      <c r="D5" s="6"/>
      <c r="E5" s="53" t="s">
        <v>111</v>
      </c>
      <c r="F5" s="6"/>
      <c r="G5" s="53" t="s">
        <v>1</v>
      </c>
      <c r="H5" s="6"/>
      <c r="I5" s="56" t="s">
        <v>2</v>
      </c>
      <c r="J5" s="56"/>
      <c r="K5" s="56" t="s">
        <v>3</v>
      </c>
      <c r="L5" s="56"/>
      <c r="M5" s="56" t="s">
        <v>4</v>
      </c>
      <c r="N5" s="56"/>
      <c r="O5" s="56" t="s">
        <v>5</v>
      </c>
      <c r="P5" s="2"/>
    </row>
    <row r="6" spans="1:16" ht="5.25" customHeight="1">
      <c r="B6" s="13"/>
      <c r="E6" s="19"/>
      <c r="G6" s="19"/>
      <c r="I6" s="24"/>
      <c r="J6" s="23"/>
      <c r="K6" s="24"/>
      <c r="L6" s="23"/>
      <c r="M6" s="24"/>
      <c r="N6" s="23"/>
      <c r="O6" s="24"/>
      <c r="P6" s="2"/>
    </row>
    <row r="7" spans="1:16" ht="11.25" customHeight="1">
      <c r="B7" s="13" t="s">
        <v>92</v>
      </c>
      <c r="E7" s="19"/>
      <c r="G7" s="19"/>
      <c r="I7" s="24"/>
      <c r="J7" s="23"/>
      <c r="K7" s="24"/>
      <c r="L7" s="23"/>
      <c r="M7" s="24"/>
      <c r="N7" s="23"/>
      <c r="O7" s="24"/>
      <c r="P7" s="2"/>
    </row>
    <row r="8" spans="1:16">
      <c r="C8" s="2" t="s">
        <v>119</v>
      </c>
      <c r="E8" s="248">
        <f>Capital!G45-Capital!G51</f>
        <v>0</v>
      </c>
      <c r="F8" s="25"/>
      <c r="G8" s="164">
        <f>Capital!G57</f>
        <v>0</v>
      </c>
      <c r="H8" s="100"/>
      <c r="I8" s="164">
        <f>Capital!I57</f>
        <v>0</v>
      </c>
      <c r="J8" s="166"/>
      <c r="K8" s="164">
        <f>Capital!K57</f>
        <v>0</v>
      </c>
      <c r="L8" s="166"/>
      <c r="M8" s="164">
        <f>Capital!M57</f>
        <v>0</v>
      </c>
      <c r="N8" s="166"/>
      <c r="O8" s="164">
        <f>Capital!O57</f>
        <v>0</v>
      </c>
      <c r="P8" s="100"/>
    </row>
    <row r="9" spans="1:16">
      <c r="E9" s="167"/>
      <c r="F9" s="25"/>
      <c r="G9" s="167"/>
      <c r="H9" s="100"/>
      <c r="I9" s="164"/>
      <c r="J9" s="166"/>
      <c r="K9" s="164"/>
      <c r="L9" s="166"/>
      <c r="M9" s="164"/>
      <c r="N9" s="166"/>
      <c r="O9" s="164"/>
      <c r="P9" s="100"/>
    </row>
    <row r="10" spans="1:16">
      <c r="B10" s="13" t="s">
        <v>80</v>
      </c>
      <c r="E10" s="167"/>
      <c r="F10" s="25"/>
      <c r="G10" s="167"/>
      <c r="H10" s="100"/>
      <c r="I10" s="166"/>
      <c r="J10" s="168"/>
      <c r="K10" s="166"/>
      <c r="L10" s="168"/>
      <c r="M10" s="166"/>
      <c r="N10" s="168"/>
      <c r="O10" s="166"/>
      <c r="P10" s="100"/>
    </row>
    <row r="11" spans="1:16">
      <c r="C11" s="2" t="s">
        <v>81</v>
      </c>
      <c r="E11" s="247">
        <v>0</v>
      </c>
      <c r="G11" s="169">
        <f>'Working Capital'!H10*'P&amp;L'!C19/365</f>
        <v>0</v>
      </c>
      <c r="H11" s="100"/>
      <c r="I11" s="169">
        <f>'Working Capital'!K10*'P&amp;L'!E19/365</f>
        <v>0</v>
      </c>
      <c r="J11" s="166"/>
      <c r="K11" s="169">
        <f>'Working Capital'!M10*'P&amp;L'!G19/365</f>
        <v>0</v>
      </c>
      <c r="L11" s="166"/>
      <c r="M11" s="169">
        <f>'Working Capital'!O10*'P&amp;L'!I19/365</f>
        <v>0</v>
      </c>
      <c r="N11" s="166"/>
      <c r="O11" s="169">
        <f>'Working Capital'!Q10*'P&amp;L'!K19/365</f>
        <v>0</v>
      </c>
      <c r="P11" s="100"/>
    </row>
    <row r="12" spans="1:16">
      <c r="C12" s="2" t="s">
        <v>82</v>
      </c>
      <c r="E12" s="247">
        <v>0</v>
      </c>
      <c r="F12" s="25"/>
      <c r="G12" s="169">
        <f>'Working Capital'!H11*'P&amp;L'!C16/365</f>
        <v>0</v>
      </c>
      <c r="H12" s="100"/>
      <c r="I12" s="169">
        <f>'Working Capital'!K11*'P&amp;L'!E16/365</f>
        <v>0</v>
      </c>
      <c r="J12" s="166"/>
      <c r="K12" s="169">
        <f>'Working Capital'!M11*'P&amp;L'!G16/365</f>
        <v>0</v>
      </c>
      <c r="L12" s="166"/>
      <c r="M12" s="169">
        <f>'Working Capital'!O11*'P&amp;L'!I16/365</f>
        <v>0</v>
      </c>
      <c r="N12" s="165"/>
      <c r="O12" s="169">
        <f>'Working Capital'!Q11*'P&amp;L'!K16/365</f>
        <v>0</v>
      </c>
      <c r="P12" s="166"/>
    </row>
    <row r="13" spans="1:16">
      <c r="C13" s="2" t="s">
        <v>115</v>
      </c>
      <c r="E13" s="247">
        <v>0</v>
      </c>
      <c r="F13" s="25"/>
      <c r="G13" s="164">
        <f>'Working Capital'!H13*'P&amp;L'!C16/365</f>
        <v>0</v>
      </c>
      <c r="H13" s="100"/>
      <c r="I13" s="164">
        <f>'Working Capital'!K13*'P&amp;L'!E16/365</f>
        <v>0</v>
      </c>
      <c r="J13" s="166"/>
      <c r="K13" s="164">
        <f>'Working Capital'!M13*'P&amp;L'!G16/365</f>
        <v>0</v>
      </c>
      <c r="L13" s="166"/>
      <c r="M13" s="164">
        <f>'Working Capital'!O13*'P&amp;L'!I16/365</f>
        <v>0</v>
      </c>
      <c r="N13" s="165"/>
      <c r="O13" s="164">
        <f>'Working Capital'!Q13*'P&amp;L'!K16/365</f>
        <v>0</v>
      </c>
      <c r="P13" s="166"/>
    </row>
    <row r="14" spans="1:16">
      <c r="C14" s="2" t="s">
        <v>83</v>
      </c>
      <c r="E14" s="249">
        <v>0</v>
      </c>
      <c r="F14" s="25"/>
      <c r="G14" s="174">
        <f>IF(Cashflow!C29&gt;0,Cashflow!C29,0)</f>
        <v>0</v>
      </c>
      <c r="H14" s="100"/>
      <c r="I14" s="174">
        <f>IF(Cashflow!E29&gt;0,Cashflow!E29,0)</f>
        <v>0</v>
      </c>
      <c r="J14" s="166"/>
      <c r="K14" s="174">
        <f>IF(Cashflow!G29&gt;0,Cashflow!G29,0)</f>
        <v>0</v>
      </c>
      <c r="L14" s="166"/>
      <c r="M14" s="174">
        <f>IF(Cashflow!I29&gt;0,Cashflow!I29,0)</f>
        <v>0</v>
      </c>
      <c r="N14" s="165"/>
      <c r="O14" s="174">
        <f>IF(Cashflow!K29&gt;0,Cashflow!K29,0)</f>
        <v>0</v>
      </c>
      <c r="P14" s="166"/>
    </row>
    <row r="15" spans="1:16" ht="12.75" customHeight="1">
      <c r="C15" s="2" t="s">
        <v>79</v>
      </c>
      <c r="E15" s="164">
        <f>SUM(E11:E14)</f>
        <v>0</v>
      </c>
      <c r="F15" s="25"/>
      <c r="G15" s="164">
        <f>SUM(G11:G14)</f>
        <v>0</v>
      </c>
      <c r="H15" s="100"/>
      <c r="I15" s="164">
        <f>SUM(I11:I14)</f>
        <v>0</v>
      </c>
      <c r="J15" s="166"/>
      <c r="K15" s="164">
        <f>SUM(K11:K14)</f>
        <v>0</v>
      </c>
      <c r="L15" s="166"/>
      <c r="M15" s="164">
        <f>SUM(M11:M14)</f>
        <v>0</v>
      </c>
      <c r="N15" s="165"/>
      <c r="O15" s="164">
        <f>SUM(O11:O14)</f>
        <v>0</v>
      </c>
      <c r="P15" s="100"/>
    </row>
    <row r="16" spans="1:16">
      <c r="E16" s="167"/>
      <c r="F16" s="25"/>
      <c r="G16" s="167"/>
      <c r="H16" s="100"/>
      <c r="I16" s="164"/>
      <c r="J16" s="166"/>
      <c r="K16" s="164"/>
      <c r="L16" s="166"/>
      <c r="M16" s="164"/>
      <c r="N16" s="165"/>
      <c r="O16" s="164"/>
      <c r="P16" s="100"/>
    </row>
    <row r="17" spans="2:69">
      <c r="E17" s="167"/>
      <c r="F17" s="25"/>
      <c r="G17" s="167"/>
      <c r="H17" s="100"/>
      <c r="I17" s="164"/>
      <c r="J17" s="166"/>
      <c r="K17" s="164"/>
      <c r="L17" s="166"/>
      <c r="M17" s="164"/>
      <c r="N17" s="165"/>
      <c r="O17" s="164"/>
      <c r="P17" s="100"/>
    </row>
    <row r="18" spans="2:69" ht="12" thickBot="1">
      <c r="B18" s="1" t="s">
        <v>84</v>
      </c>
      <c r="E18" s="173">
        <f>E8+E15</f>
        <v>0</v>
      </c>
      <c r="G18" s="173">
        <f>G8+G15</f>
        <v>0</v>
      </c>
      <c r="H18" s="100"/>
      <c r="I18" s="173">
        <f>I8+I15</f>
        <v>0</v>
      </c>
      <c r="J18" s="166"/>
      <c r="K18" s="173">
        <f>K8+K15</f>
        <v>0</v>
      </c>
      <c r="L18" s="166"/>
      <c r="M18" s="173">
        <f>M8+M15</f>
        <v>0</v>
      </c>
      <c r="N18" s="165"/>
      <c r="O18" s="173">
        <f>O8+O15</f>
        <v>0</v>
      </c>
      <c r="P18" s="100"/>
    </row>
    <row r="19" spans="2:69" ht="12" thickTop="1">
      <c r="E19" s="169"/>
      <c r="G19" s="169"/>
      <c r="H19" s="100"/>
      <c r="I19" s="166"/>
      <c r="J19" s="168"/>
      <c r="K19" s="166"/>
      <c r="L19" s="168"/>
      <c r="M19" s="166"/>
      <c r="N19" s="168"/>
      <c r="O19" s="166"/>
      <c r="P19" s="100"/>
    </row>
    <row r="20" spans="2:69">
      <c r="E20" s="169"/>
      <c r="G20" s="169"/>
      <c r="H20" s="100"/>
      <c r="I20" s="166"/>
      <c r="J20" s="168"/>
      <c r="K20" s="166"/>
      <c r="L20" s="168"/>
      <c r="M20" s="166"/>
      <c r="N20" s="168"/>
      <c r="O20" s="166"/>
      <c r="P20" s="100"/>
    </row>
    <row r="21" spans="2:69">
      <c r="B21" s="13" t="s">
        <v>88</v>
      </c>
      <c r="E21" s="169"/>
      <c r="F21" s="24"/>
      <c r="G21" s="169"/>
      <c r="H21" s="100"/>
      <c r="I21" s="166"/>
      <c r="J21" s="168"/>
      <c r="K21" s="166"/>
      <c r="L21" s="168"/>
      <c r="M21" s="166"/>
      <c r="N21" s="168"/>
      <c r="O21" s="166"/>
      <c r="P21" s="100"/>
    </row>
    <row r="22" spans="2:69">
      <c r="C22" s="2" t="s">
        <v>85</v>
      </c>
      <c r="E22" s="172">
        <v>0</v>
      </c>
      <c r="F22" s="24"/>
      <c r="G22" s="169">
        <f>E22+Cashflow!C17+Cashflow!C18</f>
        <v>0</v>
      </c>
      <c r="H22" s="100"/>
      <c r="I22" s="169">
        <f>G22+Cashflow!E17+Cashflow!E18</f>
        <v>0</v>
      </c>
      <c r="J22" s="166"/>
      <c r="K22" s="169">
        <f>I22+Cashflow!G17+Cashflow!G18</f>
        <v>0</v>
      </c>
      <c r="L22" s="166"/>
      <c r="M22" s="169">
        <f>K22+Cashflow!I17+Cashflow!I18</f>
        <v>0</v>
      </c>
      <c r="N22" s="166"/>
      <c r="O22" s="169">
        <f>M22+Cashflow!K17+Cashflow!K18</f>
        <v>0</v>
      </c>
      <c r="P22" s="100"/>
    </row>
    <row r="23" spans="2:69" ht="11.25" customHeight="1">
      <c r="E23" s="169"/>
      <c r="F23" s="24"/>
      <c r="G23" s="169"/>
      <c r="H23" s="100"/>
      <c r="I23" s="169"/>
      <c r="J23" s="166"/>
      <c r="K23" s="169"/>
      <c r="L23" s="166"/>
      <c r="M23" s="169"/>
      <c r="N23" s="166"/>
      <c r="O23" s="169"/>
      <c r="P23" s="100"/>
    </row>
    <row r="24" spans="2:69" ht="10.5" customHeight="1">
      <c r="E24" s="164"/>
      <c r="F24" s="24"/>
      <c r="G24" s="164"/>
      <c r="H24" s="100"/>
      <c r="I24" s="164"/>
      <c r="J24" s="166"/>
      <c r="K24" s="164"/>
      <c r="L24" s="166"/>
      <c r="M24" s="164"/>
      <c r="N24" s="166"/>
      <c r="O24" s="164"/>
      <c r="P24" s="100"/>
    </row>
    <row r="25" spans="2:69">
      <c r="B25" s="13" t="s">
        <v>89</v>
      </c>
      <c r="E25" s="169"/>
      <c r="F25" s="24"/>
      <c r="G25" s="169"/>
      <c r="H25" s="100"/>
      <c r="I25" s="166"/>
      <c r="J25" s="168"/>
      <c r="K25" s="166"/>
      <c r="L25" s="168"/>
      <c r="M25" s="166"/>
      <c r="N25" s="168"/>
      <c r="O25" s="166"/>
      <c r="P25" s="100"/>
    </row>
    <row r="26" spans="2:69">
      <c r="C26" s="2" t="s">
        <v>86</v>
      </c>
      <c r="E26" s="250">
        <v>0</v>
      </c>
      <c r="F26" s="24"/>
      <c r="G26" s="164">
        <f>'Working Capital'!H12*'P&amp;L'!C19/365</f>
        <v>0</v>
      </c>
      <c r="H26" s="100"/>
      <c r="I26" s="164">
        <f>'Working Capital'!K12*'P&amp;L'!E19/365</f>
        <v>0</v>
      </c>
      <c r="J26" s="166"/>
      <c r="K26" s="164">
        <f>'Working Capital'!M12*'P&amp;L'!G19/365</f>
        <v>0</v>
      </c>
      <c r="L26" s="166"/>
      <c r="M26" s="164">
        <f>'Working Capital'!O12*'P&amp;L'!I19/365</f>
        <v>0</v>
      </c>
      <c r="N26" s="165"/>
      <c r="O26" s="164">
        <f>'Working Capital'!Q12*'P&amp;L'!K19/365</f>
        <v>0</v>
      </c>
      <c r="P26" s="166"/>
    </row>
    <row r="27" spans="2:69">
      <c r="C27" s="2" t="s">
        <v>87</v>
      </c>
      <c r="E27" s="250">
        <v>0</v>
      </c>
      <c r="F27" s="24"/>
      <c r="G27" s="164">
        <f>+IF(Cashflow!C29&lt;0,-Cashflow!C29,0)</f>
        <v>0</v>
      </c>
      <c r="H27" s="100"/>
      <c r="I27" s="164">
        <f>+IF(Cashflow!E29&lt;0,-Cashflow!E29,0)</f>
        <v>0</v>
      </c>
      <c r="J27" s="166"/>
      <c r="K27" s="164">
        <f>+IF(Cashflow!G29&lt;0,-Cashflow!G29,0)</f>
        <v>0</v>
      </c>
      <c r="L27" s="166"/>
      <c r="M27" s="164">
        <f>+IF(Cashflow!I29&lt;0,-Cashflow!I29,0)</f>
        <v>0</v>
      </c>
      <c r="N27" s="165"/>
      <c r="O27" s="164">
        <f>+IF(Cashflow!K29&lt;0,-Cashflow!K29,0)</f>
        <v>0</v>
      </c>
      <c r="P27" s="16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</row>
    <row r="28" spans="2:69">
      <c r="C28" s="2" t="s">
        <v>24</v>
      </c>
      <c r="E28" s="250">
        <v>0</v>
      </c>
      <c r="F28" s="24"/>
      <c r="G28" s="164">
        <f>-'P&amp;L'!C57</f>
        <v>0</v>
      </c>
      <c r="H28" s="100"/>
      <c r="I28" s="164">
        <f>-'P&amp;L'!E57</f>
        <v>0</v>
      </c>
      <c r="J28" s="166"/>
      <c r="K28" s="164">
        <f>-'P&amp;L'!G57</f>
        <v>0</v>
      </c>
      <c r="L28" s="166"/>
      <c r="M28" s="164">
        <f>-'P&amp;L'!I57</f>
        <v>0</v>
      </c>
      <c r="N28" s="165"/>
      <c r="O28" s="164">
        <f>-'P&amp;L'!K57</f>
        <v>0</v>
      </c>
      <c r="P28" s="166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2:69">
      <c r="C29" s="2" t="s">
        <v>146</v>
      </c>
      <c r="E29" s="250">
        <v>0</v>
      </c>
      <c r="F29" s="24"/>
      <c r="G29" s="164">
        <f>G60</f>
        <v>0</v>
      </c>
      <c r="H29" s="100"/>
      <c r="I29" s="164">
        <f>I60</f>
        <v>0</v>
      </c>
      <c r="J29" s="166"/>
      <c r="K29" s="164">
        <f>K60</f>
        <v>0</v>
      </c>
      <c r="L29" s="166"/>
      <c r="M29" s="164">
        <f>M60</f>
        <v>0</v>
      </c>
      <c r="N29" s="165"/>
      <c r="O29" s="164">
        <f>O60</f>
        <v>0</v>
      </c>
      <c r="P29" s="16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</row>
    <row r="30" spans="2:69">
      <c r="C30" s="2" t="s">
        <v>116</v>
      </c>
      <c r="E30" s="249">
        <v>0</v>
      </c>
      <c r="F30" s="25"/>
      <c r="G30" s="174">
        <f>'Working Capital'!H14*'P&amp;L'!C19/365</f>
        <v>0</v>
      </c>
      <c r="H30" s="100"/>
      <c r="I30" s="174">
        <f>'Working Capital'!K14*'P&amp;L'!E19/365</f>
        <v>0</v>
      </c>
      <c r="J30" s="166"/>
      <c r="K30" s="174">
        <f>'Working Capital'!M14*'P&amp;L'!G19/365</f>
        <v>0</v>
      </c>
      <c r="L30" s="166"/>
      <c r="M30" s="174">
        <f>'Working Capital'!O14*'P&amp;L'!I19/365</f>
        <v>0</v>
      </c>
      <c r="N30" s="165"/>
      <c r="O30" s="174">
        <f>'Working Capital'!Q14*'P&amp;L'!K19/365</f>
        <v>0</v>
      </c>
      <c r="P30" s="100"/>
    </row>
    <row r="31" spans="2:69">
      <c r="E31" s="164">
        <f>SUM(E26:E30)</f>
        <v>0</v>
      </c>
      <c r="F31" s="25"/>
      <c r="G31" s="164">
        <f>SUM(G26:G30)</f>
        <v>0</v>
      </c>
      <c r="H31" s="100"/>
      <c r="I31" s="164">
        <f>SUM(I26:I30)</f>
        <v>0</v>
      </c>
      <c r="J31" s="166"/>
      <c r="K31" s="164">
        <f>SUM(K26:K30)</f>
        <v>0</v>
      </c>
      <c r="L31" s="166"/>
      <c r="M31" s="164">
        <f>SUM(M26:M30)</f>
        <v>0</v>
      </c>
      <c r="N31" s="165"/>
      <c r="O31" s="164">
        <f>SUM(O26:O30)</f>
        <v>0</v>
      </c>
      <c r="P31" s="100"/>
    </row>
    <row r="32" spans="2:69">
      <c r="E32" s="164"/>
      <c r="F32" s="25"/>
      <c r="G32" s="164"/>
      <c r="H32" s="100"/>
      <c r="I32" s="164"/>
      <c r="J32" s="166"/>
      <c r="K32" s="164"/>
      <c r="L32" s="166"/>
      <c r="M32" s="164"/>
      <c r="N32" s="165"/>
      <c r="O32" s="164"/>
      <c r="P32" s="100"/>
    </row>
    <row r="33" spans="2:69" ht="12" thickBot="1">
      <c r="B33" s="1" t="s">
        <v>90</v>
      </c>
      <c r="E33" s="173">
        <f>E18-E22-E31</f>
        <v>0</v>
      </c>
      <c r="G33" s="173">
        <f>G18-G22-G31</f>
        <v>0</v>
      </c>
      <c r="H33" s="100"/>
      <c r="I33" s="173">
        <f>I18-I22-I31</f>
        <v>0</v>
      </c>
      <c r="J33" s="166"/>
      <c r="K33" s="173">
        <f>K18-K22-K31</f>
        <v>0</v>
      </c>
      <c r="L33" s="166"/>
      <c r="M33" s="173">
        <f>M18-M22-M31</f>
        <v>0</v>
      </c>
      <c r="N33" s="165"/>
      <c r="O33" s="173">
        <f>O18-O22-O31</f>
        <v>0</v>
      </c>
      <c r="P33" s="100"/>
    </row>
    <row r="34" spans="2:69" ht="13.5" thickTop="1">
      <c r="E34" s="164"/>
      <c r="G34" s="164"/>
      <c r="H34" s="100"/>
      <c r="I34" s="164"/>
      <c r="J34" s="166"/>
      <c r="K34" s="164"/>
      <c r="L34" s="166"/>
      <c r="M34" s="164"/>
      <c r="N34" s="165"/>
      <c r="O34"/>
      <c r="P34" s="100"/>
    </row>
    <row r="35" spans="2:69">
      <c r="B35" s="1"/>
      <c r="E35" s="164"/>
      <c r="G35" s="164"/>
      <c r="H35" s="100"/>
      <c r="I35" s="164"/>
      <c r="J35" s="166"/>
      <c r="K35" s="164"/>
      <c r="L35" s="166"/>
      <c r="M35" s="164"/>
      <c r="N35" s="165"/>
      <c r="O35" s="164"/>
      <c r="P35" s="100"/>
    </row>
    <row r="36" spans="2:69">
      <c r="B36" s="2" t="s">
        <v>117</v>
      </c>
      <c r="E36" s="172">
        <v>500000</v>
      </c>
      <c r="G36" s="169">
        <f>E36+Cashflow!C15</f>
        <v>500000</v>
      </c>
      <c r="H36" s="100"/>
      <c r="I36" s="164">
        <f>G36+Cashflow!E15</f>
        <v>500000</v>
      </c>
      <c r="J36" s="164"/>
      <c r="K36" s="164">
        <f>I36+Cashflow!G15</f>
        <v>500000</v>
      </c>
      <c r="L36" s="164"/>
      <c r="M36" s="164">
        <f>K36+Cashflow!I15</f>
        <v>500000</v>
      </c>
      <c r="N36" s="164"/>
      <c r="O36" s="164">
        <f>M36+Cashflow!K15</f>
        <v>500000</v>
      </c>
      <c r="P36" s="100"/>
    </row>
    <row r="37" spans="2:69">
      <c r="B37" s="2" t="s">
        <v>118</v>
      </c>
      <c r="E37" s="172">
        <v>0</v>
      </c>
      <c r="G37" s="169">
        <f>E37+'P&amp;L'!C59</f>
        <v>0</v>
      </c>
      <c r="H37" s="100"/>
      <c r="I37" s="169">
        <f>G37+'P&amp;L'!E59</f>
        <v>0</v>
      </c>
      <c r="J37" s="169"/>
      <c r="K37" s="169">
        <f>I37+'P&amp;L'!G59</f>
        <v>0</v>
      </c>
      <c r="L37" s="169"/>
      <c r="M37" s="169">
        <f>K37+'P&amp;L'!I59</f>
        <v>0</v>
      </c>
      <c r="N37" s="169"/>
      <c r="O37" s="169">
        <f>M37+'P&amp;L'!K59</f>
        <v>0</v>
      </c>
      <c r="P37" s="100"/>
    </row>
    <row r="38" spans="2:69" ht="12" thickBot="1">
      <c r="B38" s="1" t="s">
        <v>91</v>
      </c>
      <c r="E38" s="173">
        <f>SUM(E36:E37)</f>
        <v>500000</v>
      </c>
      <c r="G38" s="173">
        <f>SUM(G36:G37)</f>
        <v>500000</v>
      </c>
      <c r="H38" s="100"/>
      <c r="I38" s="173">
        <f>SUM(I36:I37)</f>
        <v>500000</v>
      </c>
      <c r="J38" s="168"/>
      <c r="K38" s="173">
        <f>SUM(K36:K37)</f>
        <v>500000</v>
      </c>
      <c r="L38" s="168"/>
      <c r="M38" s="173">
        <f>SUM(M36:M37)</f>
        <v>500000</v>
      </c>
      <c r="N38" s="168"/>
      <c r="O38" s="173">
        <f>SUM(O36:O37)</f>
        <v>500000</v>
      </c>
      <c r="P38" s="100"/>
    </row>
    <row r="39" spans="2:69" s="175" customFormat="1" ht="12" thickTop="1">
      <c r="B39" s="175" t="s">
        <v>110</v>
      </c>
      <c r="E39" s="176">
        <f>E33-E38</f>
        <v>-500000</v>
      </c>
      <c r="G39" s="176">
        <f>G33-G38</f>
        <v>-500000</v>
      </c>
      <c r="H39" s="177"/>
      <c r="I39" s="176">
        <f>I33-I38</f>
        <v>-500000</v>
      </c>
      <c r="J39" s="178"/>
      <c r="K39" s="176">
        <f>K33-K38</f>
        <v>-500000</v>
      </c>
      <c r="L39" s="178"/>
      <c r="M39" s="176">
        <f>M33-M38</f>
        <v>-500000</v>
      </c>
      <c r="N39" s="178"/>
      <c r="O39" s="176">
        <f>O33-O38</f>
        <v>-500000</v>
      </c>
      <c r="P39" s="177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</row>
    <row r="40" spans="2:69">
      <c r="E40" s="169"/>
      <c r="G40" s="169"/>
      <c r="H40" s="100"/>
      <c r="I40" s="166"/>
      <c r="J40" s="168"/>
      <c r="K40" s="166"/>
      <c r="L40" s="168"/>
      <c r="M40" s="166"/>
      <c r="N40" s="168"/>
      <c r="O40" s="166"/>
      <c r="P40" s="100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2:69">
      <c r="E41" s="169"/>
      <c r="G41" s="169"/>
      <c r="H41" s="100"/>
      <c r="I41" s="166"/>
      <c r="J41" s="168"/>
      <c r="K41" s="166"/>
      <c r="L41" s="168"/>
      <c r="M41" s="166"/>
      <c r="N41" s="168"/>
      <c r="O41" s="166"/>
      <c r="P41" s="100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2:69">
      <c r="B42" s="1" t="s">
        <v>155</v>
      </c>
    </row>
    <row r="43" spans="2:69" ht="15" customHeight="1">
      <c r="B43" s="187" t="s">
        <v>140</v>
      </c>
    </row>
    <row r="44" spans="2:69">
      <c r="B44" s="2" t="s">
        <v>141</v>
      </c>
      <c r="G44" s="164">
        <f>E28</f>
        <v>0</v>
      </c>
      <c r="H44" s="164"/>
      <c r="I44" s="164">
        <f>G47</f>
        <v>0</v>
      </c>
      <c r="J44" s="164"/>
      <c r="K44" s="164">
        <f>I47</f>
        <v>0</v>
      </c>
      <c r="L44" s="164"/>
      <c r="M44" s="164">
        <f>K47</f>
        <v>0</v>
      </c>
      <c r="N44" s="164"/>
      <c r="O44" s="164">
        <f>M47</f>
        <v>0</v>
      </c>
    </row>
    <row r="45" spans="2:69">
      <c r="B45" s="2" t="s">
        <v>144</v>
      </c>
      <c r="G45" s="164">
        <f>-'P&amp;L'!C57</f>
        <v>0</v>
      </c>
      <c r="H45" s="164"/>
      <c r="I45" s="164">
        <f>-'P&amp;L'!E57</f>
        <v>0</v>
      </c>
      <c r="J45" s="164"/>
      <c r="K45" s="164">
        <f>-'P&amp;L'!G57</f>
        <v>0</v>
      </c>
      <c r="L45" s="164"/>
      <c r="M45" s="164">
        <f>-'P&amp;L'!I57</f>
        <v>0</v>
      </c>
      <c r="N45" s="164"/>
      <c r="O45" s="164">
        <f>-'P&amp;L'!K57</f>
        <v>0</v>
      </c>
    </row>
    <row r="46" spans="2:69">
      <c r="B46" s="2" t="s">
        <v>143</v>
      </c>
      <c r="G46" s="174">
        <f>G44+G45-G47</f>
        <v>0</v>
      </c>
      <c r="H46" s="164"/>
      <c r="I46" s="174">
        <f>I44+I45-I47</f>
        <v>0</v>
      </c>
      <c r="J46" s="164"/>
      <c r="K46" s="174">
        <f>K44+K45-K47</f>
        <v>0</v>
      </c>
      <c r="L46" s="164"/>
      <c r="M46" s="174">
        <f>M44+M45-M47</f>
        <v>0</v>
      </c>
      <c r="N46" s="164"/>
      <c r="O46" s="174">
        <f>O44+O45-O47</f>
        <v>0</v>
      </c>
    </row>
    <row r="47" spans="2:69">
      <c r="B47" s="2" t="s">
        <v>142</v>
      </c>
      <c r="G47" s="164">
        <f>G28</f>
        <v>0</v>
      </c>
      <c r="H47" s="164"/>
      <c r="I47" s="164">
        <f>I28</f>
        <v>0</v>
      </c>
      <c r="J47" s="164"/>
      <c r="K47" s="164">
        <f>K28</f>
        <v>0</v>
      </c>
      <c r="L47" s="164"/>
      <c r="M47" s="164">
        <f>M28</f>
        <v>0</v>
      </c>
      <c r="N47" s="164"/>
      <c r="O47" s="164">
        <f>O28</f>
        <v>0</v>
      </c>
    </row>
    <row r="48" spans="2:69">
      <c r="G48" s="164"/>
      <c r="H48" s="164"/>
      <c r="I48" s="164"/>
      <c r="J48" s="164"/>
      <c r="K48" s="164"/>
      <c r="L48" s="164"/>
      <c r="M48" s="164"/>
      <c r="N48" s="164"/>
      <c r="O48" s="164"/>
    </row>
    <row r="49" spans="2:16">
      <c r="B49" s="187" t="s">
        <v>27</v>
      </c>
      <c r="K49" s="61"/>
    </row>
    <row r="50" spans="2:16" ht="15" customHeight="1">
      <c r="B50" s="2" t="s">
        <v>149</v>
      </c>
      <c r="E50" s="19"/>
      <c r="G50" s="61">
        <f>'P&amp;L'!C50</f>
        <v>0</v>
      </c>
      <c r="H50" s="61"/>
      <c r="I50" s="61">
        <f>'P&amp;L'!E50</f>
        <v>0</v>
      </c>
      <c r="J50" s="61"/>
      <c r="K50" s="61">
        <f>'P&amp;L'!G50</f>
        <v>0</v>
      </c>
      <c r="L50" s="61"/>
      <c r="M50" s="61">
        <f>'P&amp;L'!I50</f>
        <v>0</v>
      </c>
      <c r="N50" s="61"/>
      <c r="O50" s="61">
        <f>'P&amp;L'!K50</f>
        <v>0</v>
      </c>
      <c r="P50" s="2"/>
    </row>
    <row r="51" spans="2:16" ht="11.25" customHeight="1">
      <c r="B51" s="2" t="s">
        <v>148</v>
      </c>
      <c r="E51" s="19"/>
      <c r="G51" s="94">
        <f>IF(E37&lt;0,E37,0)</f>
        <v>0</v>
      </c>
      <c r="H51" s="61"/>
      <c r="I51" s="94">
        <f>IF(G37&lt;0,G37,0)</f>
        <v>0</v>
      </c>
      <c r="J51" s="61"/>
      <c r="K51" s="94">
        <f>IF(I37&lt;0,I37,0)</f>
        <v>0</v>
      </c>
      <c r="L51" s="61"/>
      <c r="M51" s="94">
        <f>IF(K37&lt;0,K37,0)</f>
        <v>0</v>
      </c>
      <c r="N51" s="61"/>
      <c r="O51" s="94">
        <f>IF(M37&lt;0,M37,0)</f>
        <v>0</v>
      </c>
      <c r="P51" s="2"/>
    </row>
    <row r="52" spans="2:16" ht="11.25" customHeight="1">
      <c r="B52" s="2" t="s">
        <v>147</v>
      </c>
      <c r="E52" s="19"/>
      <c r="G52" s="61">
        <f>G50+G51</f>
        <v>0</v>
      </c>
      <c r="H52" s="61"/>
      <c r="I52" s="61">
        <f>I50+I51</f>
        <v>0</v>
      </c>
      <c r="J52" s="61"/>
      <c r="K52" s="61">
        <f>K50+K51</f>
        <v>0</v>
      </c>
      <c r="L52" s="61"/>
      <c r="M52" s="61">
        <f>M50+M51</f>
        <v>0</v>
      </c>
      <c r="N52" s="61"/>
      <c r="O52" s="61">
        <f>O50+O51</f>
        <v>0</v>
      </c>
      <c r="P52" s="2"/>
    </row>
    <row r="53" spans="2:16" ht="11.25" customHeight="1">
      <c r="E53" s="19"/>
      <c r="G53" s="61"/>
      <c r="H53" s="61"/>
      <c r="I53" s="61"/>
      <c r="J53" s="61"/>
      <c r="K53" s="61"/>
      <c r="L53" s="61"/>
      <c r="M53" s="61"/>
      <c r="N53" s="61"/>
      <c r="O53" s="61"/>
      <c r="P53" s="2"/>
    </row>
    <row r="54" spans="2:16" ht="11.25" customHeight="1">
      <c r="B54" s="2" t="s">
        <v>151</v>
      </c>
      <c r="E54" s="19"/>
      <c r="G54" s="61">
        <f>IF(G52&gt;0,G52*35%,0)</f>
        <v>0</v>
      </c>
      <c r="H54" s="61"/>
      <c r="I54" s="61">
        <f>IF(I52&gt;0,I52*35%,0)</f>
        <v>0</v>
      </c>
      <c r="J54" s="61"/>
      <c r="K54" s="61">
        <f>IF(K52&gt;0,K52*35%,0)</f>
        <v>0</v>
      </c>
      <c r="L54" s="61"/>
      <c r="M54" s="61">
        <f>IF(M52&gt;0,M52*35%,0)</f>
        <v>0</v>
      </c>
      <c r="N54" s="61"/>
      <c r="O54" s="61">
        <f>IF(O52&gt;0,O52*35%,0)</f>
        <v>0</v>
      </c>
      <c r="P54" s="2"/>
    </row>
    <row r="55" spans="2:16" ht="11.25" customHeight="1">
      <c r="E55" s="19"/>
      <c r="G55" s="19"/>
      <c r="I55" s="24"/>
      <c r="J55" s="23"/>
      <c r="K55" s="24"/>
      <c r="L55" s="23"/>
      <c r="M55" s="24"/>
      <c r="N55" s="23"/>
      <c r="O55" s="24"/>
      <c r="P55" s="2"/>
    </row>
    <row r="56" spans="2:16" ht="11.25" customHeight="1">
      <c r="B56" s="2" t="s">
        <v>152</v>
      </c>
      <c r="E56" s="19"/>
      <c r="G56" s="19"/>
      <c r="I56" s="24"/>
      <c r="J56" s="23"/>
      <c r="K56" s="24"/>
      <c r="L56" s="23"/>
      <c r="M56" s="24"/>
      <c r="N56" s="23"/>
      <c r="O56" s="24"/>
      <c r="P56" s="2"/>
    </row>
    <row r="57" spans="2:16" ht="11.25" customHeight="1">
      <c r="B57" s="2" t="s">
        <v>153</v>
      </c>
      <c r="E57" s="19"/>
      <c r="G57" s="61">
        <f>E29</f>
        <v>0</v>
      </c>
      <c r="H57" s="61"/>
      <c r="I57" s="61">
        <f>G60</f>
        <v>0</v>
      </c>
      <c r="J57" s="61"/>
      <c r="K57" s="61">
        <f>I60</f>
        <v>0</v>
      </c>
      <c r="L57" s="61"/>
      <c r="M57" s="61">
        <f>K60</f>
        <v>0</v>
      </c>
      <c r="N57" s="61"/>
      <c r="O57" s="61">
        <f>M60</f>
        <v>0</v>
      </c>
      <c r="P57" s="2"/>
    </row>
    <row r="58" spans="2:16" ht="11.25" customHeight="1">
      <c r="B58" s="2" t="s">
        <v>150</v>
      </c>
      <c r="E58" s="19"/>
      <c r="G58" s="61">
        <f>G54</f>
        <v>0</v>
      </c>
      <c r="H58" s="61"/>
      <c r="I58" s="61">
        <f>I54</f>
        <v>0</v>
      </c>
      <c r="J58" s="61"/>
      <c r="K58" s="61">
        <f>K54</f>
        <v>0</v>
      </c>
      <c r="L58" s="61"/>
      <c r="M58" s="61">
        <f>M54</f>
        <v>0</v>
      </c>
      <c r="N58" s="61"/>
      <c r="O58" s="61">
        <f>O54</f>
        <v>0</v>
      </c>
      <c r="P58" s="2"/>
    </row>
    <row r="59" spans="2:16" ht="11.25" customHeight="1">
      <c r="B59" s="2" t="s">
        <v>159</v>
      </c>
      <c r="E59" s="19"/>
      <c r="G59" s="94">
        <f>55%*G54</f>
        <v>0</v>
      </c>
      <c r="H59" s="61"/>
      <c r="I59" s="94">
        <f>55%*I54-G59+G54</f>
        <v>0</v>
      </c>
      <c r="J59" s="61"/>
      <c r="K59" s="94">
        <f>55%*K54-55%*I54+I54</f>
        <v>0</v>
      </c>
      <c r="L59" s="61"/>
      <c r="M59" s="94">
        <f>55%*M54-55%*K54+M54</f>
        <v>0</v>
      </c>
      <c r="N59" s="61"/>
      <c r="O59" s="94">
        <f>55%*O54-55%*M54+M54</f>
        <v>0</v>
      </c>
      <c r="P59" s="2"/>
    </row>
    <row r="60" spans="2:16" ht="11.25" customHeight="1">
      <c r="B60" s="2" t="s">
        <v>154</v>
      </c>
      <c r="E60" s="61"/>
      <c r="F60" s="61"/>
      <c r="G60" s="61">
        <f>G57+G58-G59</f>
        <v>0</v>
      </c>
      <c r="H60" s="61"/>
      <c r="I60" s="61">
        <f>I57+I58-I59</f>
        <v>0</v>
      </c>
      <c r="J60" s="61"/>
      <c r="K60" s="61">
        <f>K57+K58-K59</f>
        <v>0</v>
      </c>
      <c r="L60" s="61"/>
      <c r="M60" s="61">
        <f>M57+M58-M59</f>
        <v>0</v>
      </c>
      <c r="N60" s="61"/>
      <c r="O60" s="61">
        <f>O57+O58-O59</f>
        <v>0</v>
      </c>
      <c r="P60" s="2"/>
    </row>
    <row r="61" spans="2:16" ht="11.25" customHeight="1">
      <c r="E61" s="19"/>
      <c r="G61" s="19"/>
      <c r="I61" s="24"/>
      <c r="J61" s="23"/>
      <c r="K61" s="24"/>
      <c r="L61" s="23"/>
      <c r="M61" s="24"/>
      <c r="N61" s="23"/>
      <c r="O61" s="24"/>
      <c r="P61" s="2"/>
    </row>
    <row r="62" spans="2:16">
      <c r="B62" s="187" t="s">
        <v>156</v>
      </c>
      <c r="E62" s="19"/>
      <c r="G62" s="19"/>
      <c r="I62" s="24"/>
      <c r="J62" s="23"/>
      <c r="K62" s="24"/>
      <c r="L62" s="23"/>
      <c r="M62" s="24"/>
      <c r="N62" s="23"/>
      <c r="O62" s="24"/>
      <c r="P62" s="2"/>
    </row>
    <row r="63" spans="2:16">
      <c r="B63" s="2" t="s">
        <v>76</v>
      </c>
      <c r="E63" s="19"/>
      <c r="G63" s="61">
        <f>'P&amp;L'!C42</f>
        <v>0</v>
      </c>
      <c r="H63" s="61"/>
      <c r="I63" s="61">
        <f>'P&amp;L'!E42</f>
        <v>0</v>
      </c>
      <c r="J63" s="61"/>
      <c r="K63" s="61">
        <f>'P&amp;L'!G42</f>
        <v>0</v>
      </c>
      <c r="L63" s="61"/>
      <c r="M63" s="61">
        <f>'P&amp;L'!I42</f>
        <v>0</v>
      </c>
      <c r="N63" s="61"/>
      <c r="O63" s="61">
        <f>'P&amp;L'!K42</f>
        <v>0</v>
      </c>
      <c r="P63" s="2"/>
    </row>
    <row r="64" spans="2:16">
      <c r="B64" s="2" t="s">
        <v>158</v>
      </c>
      <c r="E64" s="19"/>
      <c r="G64" s="94">
        <f>G51</f>
        <v>0</v>
      </c>
      <c r="H64" s="61"/>
      <c r="I64" s="94">
        <f>I51</f>
        <v>0</v>
      </c>
      <c r="J64" s="61"/>
      <c r="K64" s="94">
        <f>K51</f>
        <v>0</v>
      </c>
      <c r="L64" s="61"/>
      <c r="M64" s="94">
        <f>M51</f>
        <v>0</v>
      </c>
      <c r="N64" s="61"/>
      <c r="O64" s="94">
        <f>O51</f>
        <v>0</v>
      </c>
      <c r="P64" s="2"/>
    </row>
    <row r="65" spans="2:16">
      <c r="B65" s="2" t="s">
        <v>157</v>
      </c>
      <c r="E65" s="19"/>
      <c r="G65" s="61">
        <f>G63+G64</f>
        <v>0</v>
      </c>
      <c r="H65" s="61"/>
      <c r="I65" s="61">
        <f>I63+I64</f>
        <v>0</v>
      </c>
      <c r="J65" s="61"/>
      <c r="K65" s="61">
        <f>K63+K64</f>
        <v>0</v>
      </c>
      <c r="L65" s="61"/>
      <c r="M65" s="61">
        <f>M63+M64</f>
        <v>0</v>
      </c>
      <c r="N65" s="61"/>
      <c r="O65" s="61">
        <f>O63+O64</f>
        <v>0</v>
      </c>
      <c r="P65" s="2"/>
    </row>
    <row r="66" spans="2:16">
      <c r="E66" s="19"/>
      <c r="G66" s="61"/>
      <c r="H66" s="61"/>
      <c r="I66" s="61"/>
      <c r="J66" s="61"/>
      <c r="K66" s="61"/>
      <c r="L66" s="61"/>
      <c r="M66" s="61"/>
      <c r="N66" s="61"/>
      <c r="O66" s="61"/>
      <c r="P66" s="2"/>
    </row>
    <row r="67" spans="2:16">
      <c r="B67" s="2" t="s">
        <v>156</v>
      </c>
      <c r="E67" s="19"/>
      <c r="G67" s="61">
        <f>IF(G65&lt;0,0,G65*35%)</f>
        <v>0</v>
      </c>
      <c r="H67" s="61"/>
      <c r="I67" s="61">
        <f>IF(I65&lt;0,0,I65*35%)</f>
        <v>0</v>
      </c>
      <c r="J67" s="61"/>
      <c r="K67" s="61">
        <f>IF(K65&lt;0,0,K65*35%)</f>
        <v>0</v>
      </c>
      <c r="L67" s="61"/>
      <c r="M67" s="61">
        <f>IF(M65&lt;0,0,M65*35%)</f>
        <v>0</v>
      </c>
      <c r="N67" s="61"/>
      <c r="O67" s="61">
        <f>IF(O65&lt;0,0,O65*35%)</f>
        <v>0</v>
      </c>
      <c r="P67" s="2"/>
    </row>
    <row r="68" spans="2:16">
      <c r="B68" s="2" t="s">
        <v>160</v>
      </c>
      <c r="E68" s="19"/>
      <c r="G68" s="61">
        <f>55%*G67</f>
        <v>0</v>
      </c>
      <c r="H68" s="61"/>
      <c r="I68" s="61">
        <f>55%*I67+G67-55%*G67</f>
        <v>0</v>
      </c>
      <c r="J68" s="61"/>
      <c r="K68" s="61">
        <f>55%*K67+I67-55%*I67</f>
        <v>0</v>
      </c>
      <c r="L68" s="61"/>
      <c r="M68" s="61">
        <f>55%*M67+K67-55%*K67</f>
        <v>0</v>
      </c>
      <c r="N68" s="61"/>
      <c r="O68" s="61">
        <f>55%*O67+M67-55%*M67</f>
        <v>0</v>
      </c>
      <c r="P68" s="2"/>
    </row>
    <row r="69" spans="2:16">
      <c r="E69" s="19"/>
      <c r="G69" s="19"/>
      <c r="H69" s="25"/>
      <c r="I69" s="24"/>
      <c r="J69" s="23"/>
      <c r="K69" s="24"/>
      <c r="L69" s="23"/>
      <c r="M69" s="24"/>
      <c r="N69" s="23"/>
      <c r="O69" s="24"/>
      <c r="P69" s="2"/>
    </row>
    <row r="70" spans="2:16">
      <c r="E70" s="19"/>
      <c r="G70" s="19"/>
      <c r="H70" s="25"/>
      <c r="I70" s="24"/>
      <c r="J70" s="23"/>
      <c r="K70" s="24"/>
      <c r="L70" s="23"/>
      <c r="M70" s="24"/>
      <c r="N70" s="23"/>
      <c r="O70" s="24"/>
      <c r="P70" s="2"/>
    </row>
    <row r="71" spans="2:16">
      <c r="E71" s="19"/>
      <c r="G71" s="19"/>
      <c r="H71" s="25"/>
      <c r="I71" s="24"/>
      <c r="J71" s="23"/>
      <c r="K71" s="24"/>
      <c r="L71" s="23"/>
      <c r="M71" s="24"/>
      <c r="N71" s="23"/>
      <c r="O71" s="24"/>
      <c r="P71" s="2"/>
    </row>
    <row r="72" spans="2:16">
      <c r="E72" s="19"/>
      <c r="G72" s="19"/>
      <c r="H72" s="25"/>
      <c r="I72" s="24"/>
      <c r="J72" s="23"/>
      <c r="K72" s="24"/>
      <c r="L72" s="23"/>
      <c r="M72" s="24"/>
      <c r="N72" s="23"/>
      <c r="O72" s="24"/>
      <c r="P72" s="2"/>
    </row>
    <row r="73" spans="2:16">
      <c r="E73" s="19"/>
      <c r="G73" s="19"/>
      <c r="H73" s="25"/>
      <c r="I73" s="24"/>
      <c r="J73" s="23"/>
      <c r="K73" s="24"/>
      <c r="L73" s="23"/>
      <c r="M73" s="24"/>
      <c r="N73" s="23"/>
      <c r="O73" s="24"/>
      <c r="P73" s="2"/>
    </row>
    <row r="74" spans="2:16">
      <c r="E74" s="19"/>
      <c r="G74" s="19"/>
      <c r="H74" s="25"/>
      <c r="I74" s="24"/>
      <c r="J74" s="23"/>
      <c r="K74" s="24"/>
      <c r="L74" s="23"/>
      <c r="M74" s="24"/>
      <c r="N74" s="23"/>
      <c r="O74" s="24"/>
      <c r="P74" s="2"/>
    </row>
    <row r="75" spans="2:16">
      <c r="E75" s="19"/>
      <c r="G75" s="19"/>
      <c r="H75" s="25"/>
      <c r="I75" s="24"/>
      <c r="J75" s="23"/>
      <c r="K75" s="24"/>
      <c r="L75" s="23"/>
      <c r="M75" s="24"/>
      <c r="N75" s="23"/>
      <c r="O75" s="24"/>
      <c r="P75" s="2"/>
    </row>
    <row r="76" spans="2:16">
      <c r="E76" s="19"/>
      <c r="G76" s="19"/>
      <c r="H76" s="25"/>
      <c r="I76" s="24"/>
      <c r="J76" s="23"/>
      <c r="K76" s="24"/>
      <c r="L76" s="23"/>
      <c r="M76" s="24"/>
      <c r="N76" s="23"/>
      <c r="O76" s="24"/>
      <c r="P76" s="2"/>
    </row>
    <row r="77" spans="2:16">
      <c r="E77" s="19"/>
      <c r="G77" s="19"/>
      <c r="H77" s="25"/>
      <c r="I77" s="24"/>
      <c r="J77" s="23"/>
      <c r="K77" s="24"/>
      <c r="L77" s="23"/>
      <c r="M77" s="24"/>
      <c r="N77" s="23"/>
      <c r="O77" s="24"/>
      <c r="P77" s="2"/>
    </row>
    <row r="78" spans="2:16">
      <c r="E78" s="19"/>
      <c r="G78" s="19"/>
      <c r="H78" s="25"/>
      <c r="I78" s="24"/>
      <c r="J78" s="23"/>
      <c r="K78" s="24"/>
      <c r="L78" s="23"/>
      <c r="M78" s="24"/>
      <c r="N78" s="23"/>
      <c r="O78" s="24"/>
      <c r="P78" s="2"/>
    </row>
    <row r="79" spans="2:16">
      <c r="E79" s="19"/>
      <c r="G79" s="19"/>
      <c r="H79" s="25"/>
      <c r="I79" s="24"/>
      <c r="J79" s="23"/>
      <c r="K79" s="24"/>
      <c r="L79" s="23"/>
      <c r="M79" s="24"/>
      <c r="N79" s="23"/>
      <c r="O79" s="24"/>
      <c r="P79" s="2"/>
    </row>
    <row r="80" spans="2:16">
      <c r="E80" s="19"/>
      <c r="G80" s="19"/>
      <c r="H80" s="25"/>
      <c r="I80" s="24"/>
      <c r="J80" s="23"/>
      <c r="K80" s="24"/>
      <c r="L80" s="23"/>
      <c r="M80" s="24"/>
      <c r="N80" s="23"/>
      <c r="O80" s="24"/>
      <c r="P80" s="2"/>
    </row>
    <row r="81" spans="5:16">
      <c r="E81" s="19"/>
      <c r="G81" s="19"/>
      <c r="H81" s="25"/>
      <c r="I81" s="24"/>
      <c r="J81" s="23"/>
      <c r="K81" s="24"/>
      <c r="L81" s="23"/>
      <c r="M81" s="24"/>
      <c r="N81" s="23"/>
      <c r="O81" s="24"/>
      <c r="P81" s="2"/>
    </row>
    <row r="82" spans="5:16">
      <c r="E82" s="19"/>
      <c r="G82" s="19"/>
      <c r="H82" s="25"/>
      <c r="I82" s="24"/>
      <c r="J82" s="23"/>
      <c r="K82" s="24"/>
      <c r="L82" s="23"/>
      <c r="M82" s="24"/>
      <c r="N82" s="23"/>
      <c r="O82" s="24"/>
      <c r="P82" s="2"/>
    </row>
    <row r="83" spans="5:16">
      <c r="E83" s="19"/>
      <c r="G83" s="19"/>
      <c r="H83" s="25"/>
      <c r="I83" s="24"/>
      <c r="J83" s="23"/>
      <c r="K83" s="24"/>
      <c r="L83" s="23"/>
      <c r="M83" s="24"/>
      <c r="N83" s="23"/>
      <c r="O83" s="24"/>
      <c r="P83" s="2"/>
    </row>
    <row r="84" spans="5:16">
      <c r="E84" s="19"/>
      <c r="G84" s="19"/>
      <c r="H84" s="25"/>
      <c r="I84" s="24"/>
      <c r="J84" s="23"/>
      <c r="K84" s="24"/>
      <c r="L84" s="23"/>
      <c r="M84" s="24"/>
      <c r="N84" s="23"/>
      <c r="O84" s="24"/>
      <c r="P84" s="2"/>
    </row>
    <row r="85" spans="5:16">
      <c r="E85" s="19"/>
      <c r="G85" s="19"/>
      <c r="H85" s="25"/>
      <c r="I85" s="24"/>
      <c r="J85" s="23"/>
      <c r="K85" s="24"/>
      <c r="L85" s="23"/>
      <c r="M85" s="24"/>
      <c r="N85" s="23"/>
      <c r="O85" s="24"/>
      <c r="P85" s="2"/>
    </row>
    <row r="86" spans="5:16">
      <c r="E86" s="19"/>
      <c r="G86" s="19"/>
      <c r="H86" s="25"/>
      <c r="I86" s="24"/>
      <c r="J86" s="23"/>
      <c r="K86" s="24"/>
      <c r="L86" s="23"/>
      <c r="M86" s="24"/>
      <c r="N86" s="23"/>
      <c r="O86" s="24"/>
      <c r="P86" s="2"/>
    </row>
    <row r="87" spans="5:16">
      <c r="E87" s="19"/>
      <c r="G87" s="19"/>
      <c r="H87" s="25"/>
      <c r="I87" s="24"/>
      <c r="J87" s="23"/>
      <c r="K87" s="24"/>
      <c r="L87" s="23"/>
      <c r="M87" s="24"/>
      <c r="N87" s="23"/>
      <c r="O87" s="24"/>
      <c r="P87" s="2"/>
    </row>
    <row r="88" spans="5:16">
      <c r="E88" s="19"/>
      <c r="G88" s="19"/>
      <c r="H88" s="25"/>
      <c r="I88" s="24"/>
      <c r="J88" s="23"/>
      <c r="K88" s="24"/>
      <c r="L88" s="23"/>
      <c r="M88" s="24"/>
      <c r="N88" s="23"/>
      <c r="O88" s="24"/>
      <c r="P88" s="2"/>
    </row>
    <row r="89" spans="5:16">
      <c r="E89" s="19"/>
      <c r="G89" s="19"/>
      <c r="H89" s="25"/>
      <c r="I89" s="24"/>
      <c r="J89" s="23"/>
      <c r="K89" s="24"/>
      <c r="L89" s="23"/>
      <c r="M89" s="24"/>
      <c r="N89" s="23"/>
      <c r="O89" s="24"/>
      <c r="P89" s="2"/>
    </row>
    <row r="90" spans="5:16">
      <c r="E90" s="19"/>
      <c r="G90" s="19"/>
      <c r="H90" s="25"/>
      <c r="I90" s="24"/>
      <c r="J90" s="23"/>
      <c r="K90" s="24"/>
      <c r="L90" s="23"/>
      <c r="M90" s="24"/>
      <c r="N90" s="23"/>
      <c r="O90" s="24"/>
      <c r="P90" s="2"/>
    </row>
    <row r="91" spans="5:16">
      <c r="E91" s="19"/>
      <c r="G91" s="19"/>
      <c r="H91" s="25"/>
      <c r="I91" s="24"/>
      <c r="J91" s="23"/>
      <c r="K91" s="24"/>
      <c r="L91" s="23"/>
      <c r="M91" s="24"/>
      <c r="N91" s="23"/>
      <c r="O91" s="24"/>
      <c r="P91" s="2"/>
    </row>
    <row r="92" spans="5:16">
      <c r="E92" s="19"/>
      <c r="G92" s="19"/>
      <c r="H92" s="25"/>
      <c r="I92" s="24"/>
      <c r="J92" s="23"/>
      <c r="K92" s="24"/>
      <c r="L92" s="23"/>
      <c r="M92" s="24"/>
      <c r="N92" s="23"/>
      <c r="O92" s="24"/>
      <c r="P92" s="2"/>
    </row>
    <row r="93" spans="5:16">
      <c r="E93" s="19"/>
      <c r="G93" s="19"/>
      <c r="H93" s="25"/>
      <c r="I93" s="24"/>
      <c r="J93" s="23"/>
      <c r="K93" s="24"/>
      <c r="L93" s="23"/>
      <c r="M93" s="24"/>
      <c r="N93" s="23"/>
      <c r="O93" s="24"/>
      <c r="P93" s="2"/>
    </row>
    <row r="94" spans="5:16">
      <c r="E94" s="19"/>
      <c r="G94" s="19"/>
      <c r="H94" s="25"/>
      <c r="I94" s="24"/>
      <c r="J94" s="23"/>
      <c r="K94" s="24"/>
      <c r="L94" s="23"/>
      <c r="M94" s="24"/>
      <c r="N94" s="23"/>
      <c r="O94" s="24"/>
      <c r="P94" s="2"/>
    </row>
    <row r="95" spans="5:16">
      <c r="E95" s="19"/>
      <c r="G95" s="19"/>
      <c r="H95" s="25"/>
      <c r="I95" s="24"/>
      <c r="J95" s="23"/>
      <c r="K95" s="24"/>
      <c r="L95" s="23"/>
      <c r="M95" s="24"/>
      <c r="N95" s="23"/>
      <c r="O95" s="24"/>
      <c r="P95" s="2"/>
    </row>
    <row r="96" spans="5:16">
      <c r="E96" s="19"/>
      <c r="G96" s="19"/>
      <c r="H96" s="25"/>
      <c r="I96" s="24"/>
      <c r="J96" s="23"/>
      <c r="K96" s="24"/>
      <c r="L96" s="23"/>
      <c r="M96" s="24"/>
      <c r="N96" s="23"/>
      <c r="O96" s="24"/>
      <c r="P96" s="2"/>
    </row>
    <row r="97" spans="5:16">
      <c r="E97" s="19"/>
      <c r="G97" s="19"/>
      <c r="H97" s="25"/>
      <c r="I97" s="24"/>
      <c r="J97" s="23"/>
      <c r="K97" s="24"/>
      <c r="L97" s="23"/>
      <c r="M97" s="24"/>
      <c r="N97" s="23"/>
      <c r="O97" s="24"/>
      <c r="P97" s="2"/>
    </row>
    <row r="98" spans="5:16">
      <c r="E98" s="19"/>
      <c r="G98" s="19"/>
      <c r="H98" s="25"/>
      <c r="I98" s="24"/>
      <c r="J98" s="23"/>
      <c r="K98" s="24"/>
      <c r="L98" s="23"/>
      <c r="M98" s="24"/>
      <c r="N98" s="23"/>
      <c r="O98" s="24"/>
      <c r="P98" s="2"/>
    </row>
    <row r="99" spans="5:16">
      <c r="E99" s="19"/>
      <c r="G99" s="19"/>
      <c r="H99" s="25"/>
      <c r="I99" s="24"/>
      <c r="J99" s="23"/>
      <c r="K99" s="24"/>
      <c r="L99" s="23"/>
      <c r="M99" s="24"/>
      <c r="N99" s="23"/>
      <c r="O99" s="24"/>
      <c r="P99" s="2"/>
    </row>
    <row r="100" spans="5:16">
      <c r="E100" s="19"/>
      <c r="G100" s="19"/>
      <c r="H100" s="25"/>
      <c r="I100" s="24"/>
      <c r="J100" s="23"/>
      <c r="K100" s="24"/>
      <c r="L100" s="23"/>
      <c r="M100" s="24"/>
      <c r="N100" s="23"/>
      <c r="O100" s="24"/>
      <c r="P100" s="2"/>
    </row>
    <row r="101" spans="5:16">
      <c r="E101" s="19"/>
      <c r="G101" s="19"/>
      <c r="H101" s="25"/>
      <c r="I101" s="24"/>
      <c r="J101" s="23"/>
      <c r="K101" s="24"/>
      <c r="L101" s="23"/>
      <c r="M101" s="24"/>
      <c r="N101" s="23"/>
      <c r="O101" s="24"/>
      <c r="P101" s="2"/>
    </row>
    <row r="102" spans="5:16">
      <c r="E102" s="19"/>
      <c r="G102" s="19"/>
      <c r="H102" s="25"/>
      <c r="I102" s="24"/>
      <c r="J102" s="23"/>
      <c r="K102" s="24"/>
      <c r="L102" s="23"/>
      <c r="M102" s="24"/>
      <c r="N102" s="23"/>
      <c r="O102" s="24"/>
      <c r="P102" s="2"/>
    </row>
    <row r="103" spans="5:16">
      <c r="E103" s="19"/>
      <c r="G103" s="19"/>
      <c r="H103" s="25"/>
      <c r="I103" s="24"/>
      <c r="J103" s="23"/>
      <c r="K103" s="24"/>
      <c r="L103" s="23"/>
      <c r="M103" s="24"/>
      <c r="N103" s="23"/>
      <c r="O103" s="24"/>
      <c r="P103" s="2"/>
    </row>
    <row r="104" spans="5:16">
      <c r="E104" s="19"/>
      <c r="G104" s="19"/>
      <c r="H104" s="25"/>
      <c r="I104" s="24"/>
      <c r="J104" s="23"/>
      <c r="K104" s="24"/>
      <c r="L104" s="23"/>
      <c r="M104" s="24"/>
      <c r="N104" s="23"/>
      <c r="O104" s="24"/>
      <c r="P104" s="2"/>
    </row>
    <row r="105" spans="5:16">
      <c r="E105" s="19"/>
      <c r="G105" s="19"/>
      <c r="H105" s="25"/>
      <c r="I105" s="24"/>
      <c r="J105" s="23"/>
      <c r="K105" s="24"/>
      <c r="L105" s="23"/>
      <c r="M105" s="24"/>
      <c r="N105" s="23"/>
      <c r="O105" s="24"/>
      <c r="P105" s="2"/>
    </row>
    <row r="106" spans="5:16">
      <c r="E106" s="19"/>
      <c r="G106" s="19"/>
      <c r="H106" s="25"/>
      <c r="I106" s="24"/>
      <c r="J106" s="23"/>
      <c r="K106" s="24"/>
      <c r="L106" s="23"/>
      <c r="M106" s="24"/>
      <c r="N106" s="23"/>
      <c r="O106" s="24"/>
      <c r="P106" s="2"/>
    </row>
    <row r="107" spans="5:16">
      <c r="E107" s="19"/>
      <c r="G107" s="19"/>
      <c r="H107" s="25"/>
      <c r="I107" s="24"/>
      <c r="J107" s="23"/>
      <c r="K107" s="24"/>
      <c r="L107" s="23"/>
      <c r="M107" s="24"/>
      <c r="N107" s="23"/>
      <c r="O107" s="24"/>
      <c r="P107" s="2"/>
    </row>
    <row r="108" spans="5:16">
      <c r="E108" s="19"/>
      <c r="G108" s="19"/>
      <c r="H108" s="25"/>
      <c r="I108" s="24"/>
      <c r="J108" s="23"/>
      <c r="K108" s="24"/>
      <c r="L108" s="23"/>
      <c r="M108" s="24"/>
      <c r="N108" s="23"/>
      <c r="O108" s="24"/>
      <c r="P108" s="2"/>
    </row>
    <row r="109" spans="5:16">
      <c r="E109" s="19"/>
      <c r="G109" s="19"/>
      <c r="H109" s="25"/>
      <c r="I109" s="24"/>
      <c r="J109" s="23"/>
      <c r="K109" s="24"/>
      <c r="L109" s="23"/>
      <c r="M109" s="24"/>
      <c r="N109" s="23"/>
      <c r="O109" s="24"/>
      <c r="P109" s="2"/>
    </row>
    <row r="110" spans="5:16">
      <c r="E110" s="19"/>
      <c r="G110" s="19"/>
      <c r="H110" s="25"/>
      <c r="I110" s="24"/>
      <c r="J110" s="23"/>
      <c r="K110" s="24"/>
      <c r="L110" s="23"/>
      <c r="M110" s="24"/>
      <c r="N110" s="23"/>
      <c r="O110" s="24"/>
      <c r="P110" s="2"/>
    </row>
    <row r="111" spans="5:16">
      <c r="E111" s="19"/>
      <c r="G111" s="19"/>
      <c r="H111" s="25"/>
      <c r="I111" s="24"/>
      <c r="J111" s="23"/>
      <c r="K111" s="24"/>
      <c r="L111" s="23"/>
      <c r="M111" s="24"/>
      <c r="N111" s="23"/>
      <c r="O111" s="24"/>
      <c r="P111" s="2"/>
    </row>
    <row r="112" spans="5:16">
      <c r="E112" s="19"/>
      <c r="G112" s="19"/>
      <c r="H112" s="25"/>
      <c r="I112" s="24"/>
      <c r="J112" s="23"/>
      <c r="K112" s="24"/>
      <c r="L112" s="23"/>
      <c r="M112" s="24"/>
      <c r="N112" s="23"/>
      <c r="O112" s="24"/>
      <c r="P112" s="2"/>
    </row>
    <row r="113" spans="5:16">
      <c r="E113" s="19"/>
      <c r="G113" s="19"/>
      <c r="H113" s="25"/>
      <c r="I113" s="24"/>
      <c r="J113" s="23"/>
      <c r="K113" s="24"/>
      <c r="L113" s="23"/>
      <c r="M113" s="24"/>
      <c r="N113" s="23"/>
      <c r="O113" s="24"/>
      <c r="P113" s="2"/>
    </row>
    <row r="114" spans="5:16">
      <c r="E114" s="19"/>
      <c r="G114" s="19"/>
      <c r="H114" s="25"/>
      <c r="I114" s="24"/>
      <c r="J114" s="23"/>
      <c r="K114" s="24"/>
      <c r="L114" s="23"/>
      <c r="M114" s="24"/>
      <c r="N114" s="23"/>
      <c r="O114" s="24"/>
      <c r="P114" s="2"/>
    </row>
    <row r="115" spans="5:16">
      <c r="E115" s="19"/>
      <c r="G115" s="19"/>
      <c r="H115" s="25"/>
      <c r="I115" s="24"/>
      <c r="J115" s="23"/>
      <c r="K115" s="24"/>
      <c r="L115" s="23"/>
      <c r="M115" s="24"/>
      <c r="N115" s="23"/>
      <c r="O115" s="24"/>
      <c r="P115" s="2"/>
    </row>
    <row r="116" spans="5:16">
      <c r="E116" s="19"/>
      <c r="G116" s="19"/>
      <c r="H116" s="25"/>
      <c r="I116" s="24"/>
      <c r="J116" s="23"/>
      <c r="K116" s="24"/>
      <c r="L116" s="23"/>
      <c r="M116" s="24"/>
      <c r="N116" s="23"/>
      <c r="O116" s="24"/>
      <c r="P116" s="2"/>
    </row>
    <row r="117" spans="5:16">
      <c r="E117" s="19"/>
      <c r="G117" s="19"/>
      <c r="H117" s="25"/>
      <c r="I117" s="24"/>
      <c r="J117" s="23"/>
      <c r="K117" s="24"/>
      <c r="L117" s="23"/>
      <c r="M117" s="24"/>
      <c r="N117" s="23"/>
      <c r="O117" s="24"/>
      <c r="P117" s="2"/>
    </row>
    <row r="118" spans="5:16">
      <c r="E118" s="19"/>
      <c r="G118" s="19"/>
      <c r="H118" s="25"/>
      <c r="I118" s="24"/>
      <c r="J118" s="23"/>
      <c r="K118" s="24"/>
      <c r="L118" s="23"/>
      <c r="M118" s="24"/>
      <c r="N118" s="23"/>
      <c r="O118" s="24"/>
      <c r="P118" s="2"/>
    </row>
    <row r="119" spans="5:16">
      <c r="E119" s="19"/>
      <c r="G119" s="19"/>
      <c r="H119" s="25"/>
      <c r="I119" s="24"/>
      <c r="J119" s="23"/>
      <c r="K119" s="24"/>
      <c r="L119" s="23"/>
      <c r="M119" s="24"/>
      <c r="N119" s="23"/>
      <c r="O119" s="24"/>
      <c r="P119" s="2"/>
    </row>
    <row r="120" spans="5:16">
      <c r="E120" s="19"/>
      <c r="G120" s="19"/>
      <c r="H120" s="25"/>
      <c r="I120" s="24"/>
      <c r="J120" s="23"/>
      <c r="K120" s="24"/>
      <c r="L120" s="23"/>
      <c r="M120" s="24"/>
      <c r="N120" s="23"/>
      <c r="O120" s="24"/>
      <c r="P120" s="2"/>
    </row>
    <row r="121" spans="5:16">
      <c r="E121" s="19"/>
      <c r="G121" s="19"/>
      <c r="H121" s="25"/>
      <c r="I121" s="24"/>
      <c r="J121" s="23"/>
      <c r="K121" s="24"/>
      <c r="L121" s="23"/>
      <c r="M121" s="24"/>
      <c r="N121" s="23"/>
      <c r="O121" s="24"/>
      <c r="P121" s="2"/>
    </row>
    <row r="122" spans="5:16">
      <c r="E122" s="19"/>
      <c r="G122" s="19"/>
      <c r="H122" s="25"/>
      <c r="I122" s="24"/>
      <c r="J122" s="23"/>
      <c r="K122" s="24"/>
      <c r="L122" s="23"/>
      <c r="M122" s="24"/>
      <c r="N122" s="23"/>
      <c r="O122" s="24"/>
      <c r="P122" s="2"/>
    </row>
    <row r="123" spans="5:16">
      <c r="E123" s="19"/>
      <c r="G123" s="19"/>
      <c r="H123" s="25"/>
      <c r="I123" s="24"/>
      <c r="J123" s="23"/>
      <c r="K123" s="24"/>
      <c r="L123" s="23"/>
      <c r="M123" s="24"/>
      <c r="N123" s="23"/>
      <c r="O123" s="24"/>
      <c r="P123" s="2"/>
    </row>
    <row r="124" spans="5:16">
      <c r="E124" s="19"/>
      <c r="G124" s="19"/>
      <c r="H124" s="25"/>
      <c r="I124" s="24"/>
      <c r="J124" s="23"/>
      <c r="K124" s="24"/>
      <c r="L124" s="23"/>
      <c r="M124" s="24"/>
      <c r="N124" s="23"/>
      <c r="O124" s="24"/>
      <c r="P124" s="2"/>
    </row>
    <row r="125" spans="5:16">
      <c r="E125" s="19"/>
      <c r="G125" s="19"/>
      <c r="H125" s="25"/>
      <c r="I125" s="24"/>
      <c r="J125" s="23"/>
      <c r="K125" s="24"/>
      <c r="L125" s="23"/>
      <c r="M125" s="24"/>
      <c r="N125" s="23"/>
      <c r="O125" s="24"/>
      <c r="P125" s="2"/>
    </row>
    <row r="126" spans="5:16">
      <c r="E126" s="19"/>
      <c r="G126" s="19"/>
      <c r="H126" s="25"/>
      <c r="I126" s="24"/>
      <c r="J126" s="23"/>
      <c r="K126" s="24"/>
      <c r="L126" s="23"/>
      <c r="M126" s="24"/>
      <c r="N126" s="23"/>
      <c r="O126" s="24"/>
      <c r="P126" s="2"/>
    </row>
    <row r="127" spans="5:16">
      <c r="E127" s="19"/>
      <c r="G127" s="19"/>
      <c r="H127" s="25"/>
      <c r="I127" s="24"/>
      <c r="J127" s="23"/>
      <c r="K127" s="24"/>
      <c r="L127" s="23"/>
      <c r="M127" s="24"/>
      <c r="N127" s="23"/>
      <c r="O127" s="24"/>
      <c r="P127" s="2"/>
    </row>
    <row r="128" spans="5:16">
      <c r="E128" s="19"/>
      <c r="G128" s="19"/>
      <c r="H128" s="25"/>
      <c r="I128" s="24"/>
      <c r="J128" s="23"/>
      <c r="K128" s="24"/>
      <c r="L128" s="23"/>
      <c r="M128" s="24"/>
      <c r="N128" s="23"/>
      <c r="O128" s="24"/>
      <c r="P128" s="2"/>
    </row>
    <row r="129" spans="5:16">
      <c r="E129" s="19"/>
      <c r="G129" s="19"/>
      <c r="H129" s="25"/>
      <c r="I129" s="24"/>
      <c r="J129" s="23"/>
      <c r="K129" s="24"/>
      <c r="L129" s="23"/>
      <c r="M129" s="24"/>
      <c r="N129" s="23"/>
      <c r="O129" s="24"/>
      <c r="P129" s="2"/>
    </row>
    <row r="130" spans="5:16">
      <c r="E130" s="19"/>
      <c r="G130" s="19"/>
      <c r="H130" s="25"/>
      <c r="I130" s="24"/>
      <c r="J130" s="23"/>
      <c r="K130" s="24"/>
      <c r="L130" s="23"/>
      <c r="M130" s="24"/>
      <c r="N130" s="23"/>
      <c r="O130" s="24"/>
      <c r="P130" s="2"/>
    </row>
    <row r="131" spans="5:16">
      <c r="E131" s="19"/>
      <c r="G131" s="19"/>
      <c r="H131" s="25"/>
      <c r="I131" s="24"/>
      <c r="J131" s="23"/>
      <c r="K131" s="24"/>
      <c r="L131" s="23"/>
      <c r="M131" s="24"/>
      <c r="N131" s="23"/>
      <c r="O131" s="24"/>
      <c r="P131" s="2"/>
    </row>
    <row r="132" spans="5:16">
      <c r="E132" s="19"/>
      <c r="G132" s="19"/>
      <c r="H132" s="25"/>
      <c r="I132" s="24"/>
      <c r="J132" s="23"/>
      <c r="K132" s="24"/>
      <c r="L132" s="23"/>
      <c r="M132" s="24"/>
      <c r="N132" s="23"/>
      <c r="O132" s="24"/>
      <c r="P132" s="2"/>
    </row>
    <row r="133" spans="5:16">
      <c r="E133" s="19"/>
      <c r="G133" s="19"/>
      <c r="H133" s="25"/>
      <c r="I133" s="24"/>
      <c r="J133" s="23"/>
      <c r="K133" s="24"/>
      <c r="L133" s="23"/>
      <c r="M133" s="24"/>
      <c r="N133" s="23"/>
      <c r="O133" s="24"/>
      <c r="P133" s="2"/>
    </row>
    <row r="134" spans="5:16">
      <c r="E134" s="19"/>
      <c r="G134" s="19"/>
      <c r="H134" s="25"/>
      <c r="I134" s="24"/>
      <c r="J134" s="23"/>
      <c r="K134" s="24"/>
      <c r="L134" s="23"/>
      <c r="M134" s="24"/>
      <c r="N134" s="23"/>
      <c r="O134" s="24"/>
      <c r="P134" s="2"/>
    </row>
    <row r="135" spans="5:16">
      <c r="E135" s="19"/>
      <c r="G135" s="19"/>
      <c r="H135" s="25"/>
      <c r="I135" s="24"/>
      <c r="J135" s="23"/>
      <c r="K135" s="24"/>
      <c r="L135" s="23"/>
      <c r="M135" s="24"/>
      <c r="N135" s="23"/>
      <c r="O135" s="24"/>
      <c r="P135" s="2"/>
    </row>
    <row r="136" spans="5:16">
      <c r="E136" s="19"/>
      <c r="G136" s="19"/>
      <c r="H136" s="25"/>
      <c r="I136" s="24"/>
      <c r="J136" s="23"/>
      <c r="K136" s="24"/>
      <c r="L136" s="23"/>
      <c r="M136" s="24"/>
      <c r="N136" s="23"/>
      <c r="O136" s="24"/>
      <c r="P136" s="2"/>
    </row>
    <row r="137" spans="5:16">
      <c r="E137" s="19"/>
      <c r="G137" s="19"/>
      <c r="H137" s="25"/>
      <c r="I137" s="24"/>
      <c r="J137" s="23"/>
      <c r="K137" s="24"/>
      <c r="L137" s="23"/>
      <c r="M137" s="24"/>
      <c r="N137" s="23"/>
      <c r="O137" s="24"/>
      <c r="P137" s="2"/>
    </row>
    <row r="138" spans="5:16">
      <c r="E138" s="19"/>
      <c r="G138" s="19"/>
      <c r="I138" s="24"/>
      <c r="J138" s="23"/>
      <c r="K138" s="24"/>
      <c r="L138" s="23"/>
      <c r="M138" s="24"/>
      <c r="N138" s="23"/>
      <c r="O138" s="24"/>
      <c r="P138" s="2"/>
    </row>
    <row r="139" spans="5:16">
      <c r="E139" s="19"/>
      <c r="G139" s="19"/>
      <c r="I139" s="24"/>
      <c r="J139" s="23"/>
      <c r="K139" s="24"/>
      <c r="L139" s="23"/>
      <c r="M139" s="24"/>
      <c r="N139" s="23"/>
      <c r="O139" s="24"/>
      <c r="P139" s="2"/>
    </row>
    <row r="140" spans="5:16">
      <c r="E140" s="19"/>
      <c r="G140" s="19"/>
      <c r="I140" s="24"/>
      <c r="J140" s="23"/>
      <c r="K140" s="24"/>
      <c r="L140" s="23"/>
      <c r="M140" s="24"/>
      <c r="N140" s="23"/>
      <c r="O140" s="24"/>
      <c r="P140" s="2"/>
    </row>
    <row r="141" spans="5:16">
      <c r="E141" s="19"/>
      <c r="G141" s="19"/>
      <c r="I141" s="24"/>
      <c r="J141" s="23"/>
      <c r="K141" s="24"/>
      <c r="L141" s="23"/>
      <c r="M141" s="24"/>
      <c r="N141" s="23"/>
      <c r="O141" s="24"/>
      <c r="P141" s="2"/>
    </row>
    <row r="142" spans="5:16">
      <c r="E142" s="19"/>
      <c r="G142" s="19"/>
      <c r="I142" s="24"/>
      <c r="J142" s="23"/>
      <c r="K142" s="24"/>
      <c r="L142" s="23"/>
      <c r="M142" s="24"/>
      <c r="N142" s="23"/>
      <c r="O142" s="24"/>
      <c r="P142" s="2"/>
    </row>
    <row r="143" spans="5:16">
      <c r="E143" s="19"/>
      <c r="G143" s="19"/>
      <c r="I143" s="24"/>
      <c r="J143" s="23"/>
      <c r="K143" s="24"/>
      <c r="L143" s="23"/>
      <c r="M143" s="24"/>
      <c r="N143" s="23"/>
      <c r="O143" s="24"/>
      <c r="P143" s="2"/>
    </row>
    <row r="144" spans="5:16">
      <c r="E144" s="19"/>
      <c r="G144" s="19"/>
      <c r="I144" s="24"/>
      <c r="J144" s="23"/>
      <c r="K144" s="24"/>
      <c r="L144" s="23"/>
      <c r="M144" s="24"/>
      <c r="N144" s="23"/>
      <c r="O144" s="24"/>
      <c r="P144" s="2"/>
    </row>
    <row r="145" spans="5:16">
      <c r="E145" s="19"/>
      <c r="G145" s="19"/>
      <c r="I145" s="24"/>
      <c r="J145" s="23"/>
      <c r="K145" s="24"/>
      <c r="L145" s="23"/>
      <c r="M145" s="24"/>
      <c r="N145" s="23"/>
      <c r="O145" s="24"/>
      <c r="P145" s="2"/>
    </row>
    <row r="146" spans="5:16">
      <c r="E146" s="19"/>
      <c r="G146" s="19"/>
      <c r="I146" s="24"/>
      <c r="J146" s="23"/>
      <c r="K146" s="24"/>
      <c r="L146" s="23"/>
      <c r="M146" s="24"/>
      <c r="N146" s="23"/>
      <c r="O146" s="24"/>
      <c r="P146" s="2"/>
    </row>
    <row r="147" spans="5:16">
      <c r="E147" s="19"/>
      <c r="G147" s="19"/>
      <c r="I147" s="24"/>
      <c r="J147" s="23"/>
      <c r="K147" s="24"/>
      <c r="L147" s="23"/>
      <c r="M147" s="24"/>
      <c r="N147" s="23"/>
      <c r="O147" s="24"/>
      <c r="P147" s="2"/>
    </row>
    <row r="148" spans="5:16">
      <c r="E148" s="19"/>
      <c r="G148" s="19"/>
      <c r="I148" s="24"/>
      <c r="J148" s="23"/>
      <c r="K148" s="24"/>
      <c r="L148" s="23"/>
      <c r="M148" s="24"/>
      <c r="N148" s="23"/>
      <c r="O148" s="24"/>
      <c r="P148" s="2"/>
    </row>
    <row r="149" spans="5:16">
      <c r="E149" s="19"/>
      <c r="G149" s="19"/>
      <c r="I149" s="24"/>
      <c r="J149" s="23"/>
      <c r="K149" s="24"/>
      <c r="L149" s="23"/>
      <c r="M149" s="24"/>
      <c r="N149" s="23"/>
      <c r="O149" s="24"/>
      <c r="P149" s="2"/>
    </row>
    <row r="150" spans="5:16">
      <c r="E150" s="19"/>
      <c r="G150" s="19"/>
      <c r="I150" s="24"/>
      <c r="J150" s="23"/>
      <c r="K150" s="24"/>
      <c r="L150" s="23"/>
      <c r="M150" s="24"/>
      <c r="N150" s="23"/>
      <c r="O150" s="24"/>
      <c r="P150" s="2"/>
    </row>
    <row r="151" spans="5:16">
      <c r="E151" s="19"/>
      <c r="G151" s="19"/>
      <c r="I151" s="24"/>
      <c r="J151" s="23"/>
      <c r="K151" s="24"/>
      <c r="L151" s="23"/>
      <c r="M151" s="24"/>
      <c r="N151" s="23"/>
      <c r="O151" s="24"/>
      <c r="P151" s="2"/>
    </row>
    <row r="152" spans="5:16">
      <c r="E152" s="19"/>
      <c r="G152" s="19"/>
      <c r="I152" s="24"/>
      <c r="J152" s="23"/>
      <c r="K152" s="24"/>
      <c r="L152" s="23"/>
      <c r="M152" s="24"/>
      <c r="N152" s="23"/>
      <c r="O152" s="24"/>
      <c r="P152" s="2"/>
    </row>
    <row r="153" spans="5:16">
      <c r="E153" s="19"/>
      <c r="G153" s="19"/>
      <c r="I153" s="24"/>
      <c r="J153" s="23"/>
      <c r="K153" s="24"/>
      <c r="L153" s="23"/>
      <c r="M153" s="24"/>
      <c r="N153" s="23"/>
      <c r="O153" s="24"/>
      <c r="P153" s="2"/>
    </row>
    <row r="154" spans="5:16">
      <c r="E154" s="19"/>
      <c r="G154" s="19"/>
      <c r="I154" s="24"/>
      <c r="J154" s="23"/>
      <c r="K154" s="24"/>
      <c r="L154" s="23"/>
      <c r="M154" s="24"/>
      <c r="N154" s="23"/>
      <c r="O154" s="24"/>
      <c r="P154" s="2"/>
    </row>
    <row r="155" spans="5:16">
      <c r="E155" s="19"/>
      <c r="G155" s="19"/>
      <c r="I155" s="24"/>
      <c r="J155" s="23"/>
      <c r="K155" s="24"/>
      <c r="L155" s="23"/>
      <c r="M155" s="24"/>
      <c r="N155" s="23"/>
      <c r="O155" s="24"/>
      <c r="P155" s="2"/>
    </row>
    <row r="156" spans="5:16">
      <c r="E156" s="19"/>
      <c r="G156" s="19"/>
      <c r="I156" s="24"/>
      <c r="J156" s="23"/>
      <c r="K156" s="24"/>
      <c r="L156" s="23"/>
      <c r="M156" s="24"/>
      <c r="N156" s="23"/>
      <c r="O156" s="24"/>
      <c r="P156" s="2"/>
    </row>
    <row r="157" spans="5:16">
      <c r="E157" s="19"/>
      <c r="G157" s="19"/>
      <c r="I157" s="24"/>
      <c r="J157" s="23"/>
      <c r="K157" s="24"/>
      <c r="L157" s="23"/>
      <c r="M157" s="24"/>
      <c r="N157" s="23"/>
      <c r="O157" s="24"/>
      <c r="P157" s="2"/>
    </row>
    <row r="158" spans="5:16">
      <c r="E158" s="19"/>
      <c r="G158" s="19"/>
      <c r="I158" s="24"/>
      <c r="J158" s="23"/>
      <c r="K158" s="24"/>
      <c r="L158" s="23"/>
      <c r="M158" s="24"/>
      <c r="N158" s="23"/>
      <c r="O158" s="24"/>
      <c r="P158" s="2"/>
    </row>
    <row r="159" spans="5:16">
      <c r="E159" s="19"/>
      <c r="G159" s="19"/>
      <c r="I159" s="24"/>
      <c r="J159" s="23"/>
      <c r="K159" s="24"/>
      <c r="L159" s="23"/>
      <c r="M159" s="24"/>
      <c r="N159" s="23"/>
      <c r="O159" s="24"/>
      <c r="P159" s="2"/>
    </row>
    <row r="160" spans="5:16">
      <c r="E160" s="19"/>
      <c r="G160" s="19"/>
      <c r="I160" s="24"/>
      <c r="J160" s="23"/>
      <c r="K160" s="24"/>
      <c r="L160" s="23"/>
      <c r="M160" s="24"/>
      <c r="N160" s="23"/>
      <c r="O160" s="24"/>
      <c r="P160" s="2"/>
    </row>
    <row r="161" spans="5:16">
      <c r="E161" s="19"/>
      <c r="G161" s="19"/>
      <c r="I161" s="24"/>
      <c r="J161" s="23"/>
      <c r="K161" s="24"/>
      <c r="L161" s="23"/>
      <c r="M161" s="24"/>
      <c r="N161" s="23"/>
      <c r="O161" s="24"/>
      <c r="P161" s="2"/>
    </row>
    <row r="162" spans="5:16">
      <c r="E162" s="19"/>
      <c r="G162" s="19"/>
      <c r="I162" s="24"/>
      <c r="J162" s="23"/>
      <c r="K162" s="24"/>
      <c r="L162" s="23"/>
      <c r="M162" s="24"/>
      <c r="N162" s="23"/>
      <c r="O162" s="24"/>
      <c r="P162" s="2"/>
    </row>
    <row r="163" spans="5:16">
      <c r="E163" s="19"/>
      <c r="G163" s="19"/>
      <c r="I163" s="24"/>
      <c r="J163" s="23"/>
      <c r="K163" s="24"/>
      <c r="L163" s="23"/>
      <c r="M163" s="24"/>
      <c r="N163" s="23"/>
      <c r="O163" s="24"/>
      <c r="P163" s="2"/>
    </row>
    <row r="164" spans="5:16">
      <c r="E164" s="19"/>
      <c r="G164" s="19"/>
      <c r="I164" s="24"/>
      <c r="J164" s="23"/>
      <c r="K164" s="24"/>
      <c r="L164" s="23"/>
      <c r="M164" s="24"/>
      <c r="N164" s="23"/>
      <c r="O164" s="24"/>
      <c r="P164" s="2"/>
    </row>
    <row r="165" spans="5:16">
      <c r="E165" s="19"/>
      <c r="G165" s="19"/>
      <c r="I165" s="24"/>
      <c r="J165" s="23"/>
      <c r="K165" s="24"/>
      <c r="L165" s="23"/>
      <c r="M165" s="24"/>
      <c r="N165" s="23"/>
      <c r="O165" s="24"/>
      <c r="P165" s="2"/>
    </row>
    <row r="166" spans="5:16">
      <c r="E166" s="19"/>
      <c r="G166" s="19"/>
      <c r="I166" s="24"/>
      <c r="J166" s="23"/>
      <c r="K166" s="24"/>
      <c r="L166" s="23"/>
      <c r="M166" s="24"/>
      <c r="N166" s="23"/>
      <c r="O166" s="24"/>
      <c r="P166" s="2"/>
    </row>
    <row r="167" spans="5:16">
      <c r="E167" s="19"/>
      <c r="G167" s="19"/>
      <c r="I167" s="24"/>
      <c r="J167" s="23"/>
      <c r="K167" s="24"/>
      <c r="L167" s="23"/>
      <c r="M167" s="24"/>
      <c r="N167" s="23"/>
      <c r="O167" s="24"/>
      <c r="P167" s="2"/>
    </row>
    <row r="168" spans="5:16">
      <c r="E168" s="19"/>
      <c r="G168" s="19"/>
      <c r="I168" s="24"/>
      <c r="J168" s="23"/>
      <c r="K168" s="24"/>
      <c r="L168" s="23"/>
      <c r="M168" s="24"/>
      <c r="N168" s="23"/>
      <c r="O168" s="24"/>
      <c r="P168" s="2"/>
    </row>
    <row r="169" spans="5:16">
      <c r="E169" s="19"/>
      <c r="G169" s="19"/>
      <c r="I169" s="24"/>
      <c r="J169" s="23"/>
      <c r="K169" s="24"/>
      <c r="L169" s="23"/>
      <c r="M169" s="24"/>
      <c r="N169" s="23"/>
      <c r="O169" s="24"/>
      <c r="P169" s="2"/>
    </row>
    <row r="170" spans="5:16">
      <c r="E170" s="19"/>
      <c r="G170" s="19"/>
      <c r="I170" s="24"/>
      <c r="J170" s="23"/>
      <c r="K170" s="24"/>
      <c r="L170" s="23"/>
      <c r="M170" s="24"/>
      <c r="N170" s="23"/>
      <c r="O170" s="24"/>
      <c r="P170" s="2"/>
    </row>
    <row r="171" spans="5:16">
      <c r="E171" s="19"/>
      <c r="G171" s="19"/>
      <c r="I171" s="24"/>
      <c r="J171" s="23"/>
      <c r="K171" s="24"/>
      <c r="L171" s="23"/>
      <c r="M171" s="24"/>
      <c r="N171" s="23"/>
      <c r="O171" s="24"/>
      <c r="P171" s="2"/>
    </row>
    <row r="172" spans="5:16">
      <c r="E172" s="19"/>
      <c r="G172" s="19"/>
      <c r="I172" s="24"/>
      <c r="J172" s="23"/>
      <c r="K172" s="24"/>
      <c r="L172" s="23"/>
      <c r="M172" s="24"/>
      <c r="N172" s="23"/>
      <c r="O172" s="24"/>
      <c r="P172" s="2"/>
    </row>
    <row r="173" spans="5:16">
      <c r="E173" s="19"/>
      <c r="G173" s="19"/>
      <c r="I173" s="24"/>
      <c r="J173" s="23"/>
      <c r="K173" s="24"/>
      <c r="L173" s="23"/>
      <c r="M173" s="24"/>
      <c r="N173" s="23"/>
      <c r="O173" s="24"/>
      <c r="P173" s="2"/>
    </row>
    <row r="174" spans="5:16">
      <c r="E174" s="19"/>
      <c r="G174" s="19"/>
      <c r="I174" s="24"/>
      <c r="J174" s="23"/>
      <c r="K174" s="24"/>
      <c r="L174" s="23"/>
      <c r="M174" s="24"/>
      <c r="N174" s="23"/>
      <c r="O174" s="24"/>
      <c r="P174" s="2"/>
    </row>
    <row r="175" spans="5:16">
      <c r="E175" s="19"/>
      <c r="G175" s="19"/>
      <c r="I175" s="24"/>
      <c r="J175" s="23"/>
      <c r="K175" s="24"/>
      <c r="L175" s="23"/>
      <c r="M175" s="24"/>
      <c r="N175" s="23"/>
      <c r="O175" s="24"/>
      <c r="P175" s="2"/>
    </row>
    <row r="176" spans="5:16">
      <c r="E176" s="19"/>
      <c r="G176" s="19"/>
      <c r="I176" s="24"/>
      <c r="J176" s="23"/>
      <c r="K176" s="24"/>
      <c r="L176" s="23"/>
      <c r="M176" s="24"/>
      <c r="N176" s="23"/>
      <c r="O176" s="24"/>
      <c r="P176" s="2"/>
    </row>
    <row r="177" spans="5:16">
      <c r="E177" s="19"/>
      <c r="G177" s="19"/>
      <c r="I177" s="24"/>
      <c r="J177" s="23"/>
      <c r="K177" s="24"/>
      <c r="L177" s="23"/>
      <c r="M177" s="24"/>
      <c r="N177" s="23"/>
      <c r="O177" s="24"/>
      <c r="P177" s="2"/>
    </row>
    <row r="178" spans="5:16">
      <c r="E178" s="19"/>
      <c r="G178" s="19"/>
      <c r="I178" s="24"/>
      <c r="J178" s="23"/>
      <c r="K178" s="24"/>
      <c r="L178" s="23"/>
      <c r="M178" s="24"/>
      <c r="N178" s="23"/>
      <c r="O178" s="24"/>
      <c r="P178" s="2"/>
    </row>
    <row r="179" spans="5:16">
      <c r="E179" s="19"/>
      <c r="G179" s="19"/>
      <c r="I179" s="24"/>
      <c r="J179" s="23"/>
      <c r="K179" s="24"/>
      <c r="L179" s="23"/>
      <c r="M179" s="24"/>
      <c r="N179" s="23"/>
      <c r="O179" s="24"/>
      <c r="P179" s="2"/>
    </row>
    <row r="180" spans="5:16">
      <c r="E180" s="19"/>
      <c r="G180" s="19"/>
      <c r="I180" s="24"/>
      <c r="J180" s="23"/>
      <c r="K180" s="24"/>
      <c r="L180" s="23"/>
      <c r="M180" s="24"/>
      <c r="N180" s="23"/>
      <c r="O180" s="24"/>
      <c r="P180" s="2"/>
    </row>
    <row r="181" spans="5:16">
      <c r="E181" s="19"/>
      <c r="G181" s="19"/>
      <c r="I181" s="24"/>
      <c r="J181" s="23"/>
      <c r="K181" s="24"/>
      <c r="L181" s="23"/>
      <c r="M181" s="24"/>
      <c r="N181" s="23"/>
      <c r="O181" s="24"/>
      <c r="P181" s="2"/>
    </row>
    <row r="182" spans="5:16">
      <c r="E182" s="19"/>
      <c r="G182" s="19"/>
      <c r="I182" s="24"/>
      <c r="J182" s="23"/>
      <c r="K182" s="24"/>
      <c r="L182" s="23"/>
      <c r="M182" s="24"/>
      <c r="N182" s="23"/>
      <c r="O182" s="24"/>
      <c r="P182" s="2"/>
    </row>
    <row r="183" spans="5:16">
      <c r="E183" s="19"/>
      <c r="G183" s="19"/>
      <c r="I183" s="24"/>
      <c r="J183" s="23"/>
      <c r="K183" s="24"/>
      <c r="L183" s="23"/>
      <c r="M183" s="24"/>
      <c r="N183" s="23"/>
      <c r="O183" s="24"/>
      <c r="P183" s="2"/>
    </row>
    <row r="184" spans="5:16">
      <c r="E184" s="19"/>
      <c r="G184" s="19"/>
      <c r="I184" s="24"/>
      <c r="J184" s="23"/>
      <c r="K184" s="24"/>
      <c r="L184" s="23"/>
      <c r="M184" s="24"/>
      <c r="N184" s="23"/>
      <c r="O184" s="24"/>
      <c r="P184" s="2"/>
    </row>
    <row r="185" spans="5:16">
      <c r="E185" s="19"/>
      <c r="G185" s="19"/>
      <c r="I185" s="24"/>
      <c r="J185" s="23"/>
      <c r="K185" s="24"/>
      <c r="L185" s="23"/>
      <c r="M185" s="24"/>
      <c r="N185" s="23"/>
      <c r="O185" s="24"/>
      <c r="P185" s="2"/>
    </row>
    <row r="186" spans="5:16">
      <c r="E186" s="19"/>
      <c r="G186" s="19"/>
      <c r="I186" s="24"/>
      <c r="J186" s="23"/>
      <c r="K186" s="24"/>
      <c r="L186" s="23"/>
      <c r="M186" s="24"/>
      <c r="N186" s="23"/>
      <c r="O186" s="24"/>
      <c r="P186" s="2"/>
    </row>
    <row r="187" spans="5:16">
      <c r="E187" s="19"/>
      <c r="G187" s="19"/>
      <c r="I187" s="24"/>
      <c r="J187" s="23"/>
      <c r="K187" s="24"/>
      <c r="L187" s="23"/>
      <c r="M187" s="24"/>
      <c r="N187" s="23"/>
      <c r="O187" s="24"/>
      <c r="P187" s="2"/>
    </row>
    <row r="188" spans="5:16">
      <c r="E188" s="19"/>
      <c r="G188" s="19"/>
      <c r="I188" s="24"/>
      <c r="J188" s="23"/>
      <c r="K188" s="24"/>
      <c r="L188" s="23"/>
      <c r="M188" s="24"/>
      <c r="N188" s="23"/>
      <c r="O188" s="24"/>
      <c r="P188" s="2"/>
    </row>
    <row r="189" spans="5:16">
      <c r="E189" s="19"/>
      <c r="G189" s="19"/>
      <c r="I189" s="24"/>
      <c r="J189" s="23"/>
      <c r="K189" s="24"/>
      <c r="L189" s="23"/>
      <c r="M189" s="24"/>
      <c r="N189" s="23"/>
      <c r="O189" s="24"/>
      <c r="P189" s="2"/>
    </row>
    <row r="190" spans="5:16">
      <c r="E190" s="19"/>
      <c r="G190" s="19"/>
      <c r="I190" s="24"/>
      <c r="J190" s="23"/>
      <c r="K190" s="24"/>
      <c r="L190" s="23"/>
      <c r="M190" s="24"/>
      <c r="N190" s="23"/>
      <c r="O190" s="24"/>
      <c r="P190" s="2"/>
    </row>
    <row r="191" spans="5:16">
      <c r="E191" s="19"/>
      <c r="G191" s="19"/>
      <c r="I191" s="24"/>
      <c r="J191" s="23"/>
      <c r="K191" s="24"/>
      <c r="L191" s="23"/>
      <c r="M191" s="24"/>
      <c r="N191" s="23"/>
      <c r="O191" s="24"/>
      <c r="P191" s="2"/>
    </row>
    <row r="192" spans="5:16">
      <c r="E192" s="19"/>
      <c r="G192" s="19"/>
      <c r="I192" s="24"/>
      <c r="J192" s="23"/>
      <c r="K192" s="24"/>
      <c r="L192" s="23"/>
      <c r="M192" s="24"/>
      <c r="N192" s="23"/>
      <c r="O192" s="24"/>
      <c r="P192" s="2"/>
    </row>
    <row r="193" spans="5:16">
      <c r="E193" s="19"/>
      <c r="G193" s="19"/>
      <c r="I193" s="24"/>
      <c r="J193" s="23"/>
      <c r="K193" s="24"/>
      <c r="L193" s="23"/>
      <c r="M193" s="24"/>
      <c r="N193" s="23"/>
      <c r="O193" s="24"/>
      <c r="P193" s="2"/>
    </row>
    <row r="194" spans="5:16">
      <c r="E194" s="19"/>
      <c r="G194" s="19"/>
      <c r="I194" s="24"/>
      <c r="J194" s="23"/>
      <c r="K194" s="24"/>
      <c r="L194" s="23"/>
      <c r="M194" s="24"/>
      <c r="N194" s="23"/>
      <c r="O194" s="24"/>
      <c r="P194" s="2"/>
    </row>
    <row r="195" spans="5:16">
      <c r="E195" s="19"/>
      <c r="G195" s="19"/>
      <c r="I195" s="24"/>
      <c r="J195" s="23"/>
      <c r="K195" s="24"/>
      <c r="L195" s="23"/>
      <c r="M195" s="24"/>
      <c r="N195" s="23"/>
      <c r="O195" s="24"/>
      <c r="P195" s="2"/>
    </row>
    <row r="196" spans="5:16">
      <c r="E196" s="19"/>
      <c r="G196" s="19"/>
      <c r="I196" s="24"/>
      <c r="J196" s="23"/>
      <c r="K196" s="24"/>
      <c r="L196" s="23"/>
      <c r="M196" s="24"/>
      <c r="N196" s="23"/>
      <c r="O196" s="24"/>
      <c r="P196" s="2"/>
    </row>
    <row r="197" spans="5:16">
      <c r="E197" s="19"/>
      <c r="G197" s="19"/>
      <c r="I197" s="24"/>
      <c r="J197" s="23"/>
      <c r="K197" s="24"/>
      <c r="L197" s="23"/>
      <c r="M197" s="24"/>
      <c r="N197" s="23"/>
      <c r="O197" s="24"/>
      <c r="P197" s="2"/>
    </row>
    <row r="198" spans="5:16">
      <c r="E198" s="19"/>
      <c r="G198" s="19"/>
      <c r="I198" s="24"/>
      <c r="J198" s="23"/>
      <c r="K198" s="24"/>
      <c r="L198" s="23"/>
      <c r="M198" s="24"/>
      <c r="N198" s="23"/>
      <c r="O198" s="24"/>
      <c r="P198" s="2"/>
    </row>
    <row r="199" spans="5:16">
      <c r="E199" s="19"/>
      <c r="G199" s="19"/>
      <c r="I199" s="24"/>
      <c r="J199" s="23"/>
      <c r="K199" s="24"/>
      <c r="L199" s="23"/>
      <c r="M199" s="24"/>
      <c r="N199" s="23"/>
      <c r="O199" s="24"/>
      <c r="P199" s="2"/>
    </row>
    <row r="200" spans="5:16">
      <c r="E200" s="19"/>
      <c r="G200" s="19"/>
      <c r="I200" s="24"/>
      <c r="J200" s="23"/>
      <c r="K200" s="24"/>
      <c r="L200" s="23"/>
      <c r="M200" s="24"/>
      <c r="N200" s="23"/>
      <c r="O200" s="24"/>
      <c r="P200" s="2"/>
    </row>
    <row r="201" spans="5:16">
      <c r="E201" s="19"/>
      <c r="G201" s="19"/>
      <c r="I201" s="24"/>
      <c r="J201" s="23"/>
      <c r="K201" s="24"/>
      <c r="L201" s="23"/>
      <c r="M201" s="24"/>
      <c r="N201" s="23"/>
      <c r="O201" s="24"/>
      <c r="P201" s="2"/>
    </row>
    <row r="202" spans="5:16">
      <c r="E202" s="19"/>
      <c r="G202" s="19"/>
      <c r="I202" s="24"/>
      <c r="J202" s="23"/>
      <c r="K202" s="24"/>
      <c r="L202" s="23"/>
      <c r="M202" s="24"/>
      <c r="N202" s="23"/>
      <c r="O202" s="24"/>
      <c r="P202" s="2"/>
    </row>
    <row r="203" spans="5:16">
      <c r="E203" s="19"/>
      <c r="G203" s="19"/>
      <c r="I203" s="24"/>
      <c r="J203" s="23"/>
      <c r="K203" s="24"/>
      <c r="L203" s="23"/>
      <c r="M203" s="24"/>
      <c r="N203" s="23"/>
      <c r="O203" s="24"/>
      <c r="P203" s="2"/>
    </row>
    <row r="204" spans="5:16">
      <c r="E204" s="19"/>
      <c r="G204" s="19"/>
      <c r="I204" s="24"/>
      <c r="J204" s="23"/>
      <c r="K204" s="24"/>
      <c r="L204" s="23"/>
      <c r="M204" s="24"/>
      <c r="N204" s="23"/>
      <c r="O204" s="24"/>
      <c r="P204" s="2"/>
    </row>
    <row r="205" spans="5:16">
      <c r="E205" s="19"/>
      <c r="G205" s="19"/>
      <c r="I205" s="24"/>
      <c r="J205" s="23"/>
      <c r="K205" s="24"/>
      <c r="L205" s="23"/>
      <c r="M205" s="24"/>
      <c r="N205" s="23"/>
      <c r="O205" s="24"/>
      <c r="P205" s="2"/>
    </row>
    <row r="206" spans="5:16">
      <c r="E206" s="19"/>
      <c r="G206" s="19"/>
      <c r="I206" s="24"/>
      <c r="J206" s="23"/>
      <c r="K206" s="24"/>
      <c r="L206" s="23"/>
      <c r="M206" s="24"/>
      <c r="N206" s="23"/>
      <c r="O206" s="24"/>
      <c r="P206" s="2"/>
    </row>
    <row r="207" spans="5:16">
      <c r="E207" s="19"/>
      <c r="G207" s="19"/>
      <c r="I207" s="24"/>
      <c r="J207" s="23"/>
      <c r="K207" s="24"/>
      <c r="L207" s="23"/>
      <c r="M207" s="24"/>
      <c r="N207" s="23"/>
      <c r="O207" s="24"/>
      <c r="P207" s="2"/>
    </row>
    <row r="208" spans="5:16">
      <c r="E208" s="19"/>
      <c r="G208" s="19"/>
      <c r="I208" s="24"/>
      <c r="J208" s="23"/>
      <c r="K208" s="24"/>
      <c r="L208" s="23"/>
      <c r="M208" s="24"/>
      <c r="N208" s="23"/>
      <c r="O208" s="24"/>
      <c r="P208" s="2"/>
    </row>
    <row r="209" spans="5:16">
      <c r="E209" s="19"/>
      <c r="G209" s="19"/>
      <c r="I209" s="24"/>
      <c r="J209" s="23"/>
      <c r="K209" s="24"/>
      <c r="L209" s="23"/>
      <c r="M209" s="24"/>
      <c r="N209" s="23"/>
      <c r="O209" s="24"/>
      <c r="P209" s="2"/>
    </row>
    <row r="210" spans="5:16">
      <c r="E210" s="19"/>
      <c r="G210" s="19"/>
      <c r="I210" s="24"/>
      <c r="J210" s="23"/>
      <c r="K210" s="24"/>
      <c r="L210" s="23"/>
      <c r="M210" s="24"/>
      <c r="N210" s="23"/>
      <c r="O210" s="24"/>
      <c r="P210" s="2"/>
    </row>
    <row r="211" spans="5:16">
      <c r="E211" s="19"/>
      <c r="G211" s="19"/>
      <c r="I211" s="24"/>
      <c r="J211" s="23"/>
      <c r="K211" s="24"/>
      <c r="L211" s="23"/>
      <c r="M211" s="24"/>
      <c r="N211" s="23"/>
      <c r="O211" s="24"/>
      <c r="P211" s="2"/>
    </row>
    <row r="212" spans="5:16">
      <c r="E212" s="19"/>
      <c r="G212" s="19"/>
      <c r="I212" s="24"/>
      <c r="J212" s="23"/>
      <c r="K212" s="24"/>
      <c r="L212" s="23"/>
      <c r="M212" s="24"/>
      <c r="N212" s="23"/>
      <c r="O212" s="24"/>
      <c r="P212" s="2"/>
    </row>
    <row r="213" spans="5:16">
      <c r="E213" s="19"/>
      <c r="G213" s="19"/>
      <c r="I213" s="24"/>
      <c r="J213" s="23"/>
      <c r="K213" s="24"/>
      <c r="L213" s="23"/>
      <c r="M213" s="24"/>
      <c r="N213" s="23"/>
      <c r="O213" s="24"/>
      <c r="P213" s="2"/>
    </row>
    <row r="214" spans="5:16">
      <c r="E214" s="19"/>
      <c r="G214" s="19"/>
      <c r="I214" s="24"/>
      <c r="J214" s="23"/>
      <c r="K214" s="24"/>
      <c r="L214" s="23"/>
      <c r="M214" s="24"/>
      <c r="N214" s="23"/>
      <c r="O214" s="24"/>
      <c r="P214" s="2"/>
    </row>
    <row r="215" spans="5:16">
      <c r="E215" s="19"/>
      <c r="G215" s="19"/>
      <c r="I215" s="24"/>
      <c r="J215" s="23"/>
      <c r="K215" s="24"/>
      <c r="L215" s="23"/>
      <c r="M215" s="24"/>
      <c r="N215" s="23"/>
      <c r="O215" s="24"/>
      <c r="P215" s="2"/>
    </row>
    <row r="216" spans="5:16">
      <c r="E216" s="19"/>
      <c r="G216" s="19"/>
      <c r="I216" s="24"/>
      <c r="J216" s="23"/>
      <c r="K216" s="24"/>
      <c r="L216" s="23"/>
      <c r="M216" s="24"/>
      <c r="N216" s="23"/>
      <c r="O216" s="24"/>
      <c r="P216" s="2"/>
    </row>
    <row r="217" spans="5:16">
      <c r="E217" s="19"/>
      <c r="G217" s="19"/>
      <c r="I217" s="24"/>
      <c r="J217" s="23"/>
      <c r="K217" s="24"/>
      <c r="L217" s="23"/>
      <c r="M217" s="24"/>
      <c r="N217" s="23"/>
      <c r="O217" s="24"/>
      <c r="P217" s="2"/>
    </row>
    <row r="218" spans="5:16">
      <c r="E218" s="19"/>
      <c r="G218" s="19"/>
      <c r="I218" s="24"/>
      <c r="J218" s="23"/>
      <c r="K218" s="24"/>
      <c r="L218" s="23"/>
      <c r="M218" s="24"/>
      <c r="N218" s="23"/>
      <c r="O218" s="24"/>
      <c r="P218" s="2"/>
    </row>
    <row r="219" spans="5:16">
      <c r="E219" s="19"/>
      <c r="G219" s="19"/>
      <c r="I219" s="24"/>
      <c r="J219" s="23"/>
      <c r="K219" s="24"/>
      <c r="L219" s="23"/>
      <c r="M219" s="24"/>
      <c r="N219" s="23"/>
      <c r="O219" s="24"/>
      <c r="P219" s="2"/>
    </row>
    <row r="220" spans="5:16">
      <c r="E220" s="19"/>
      <c r="G220" s="19"/>
      <c r="I220" s="24"/>
      <c r="J220" s="23"/>
      <c r="K220" s="24"/>
      <c r="L220" s="23"/>
      <c r="M220" s="24"/>
      <c r="N220" s="23"/>
      <c r="O220" s="24"/>
      <c r="P220" s="2"/>
    </row>
    <row r="221" spans="5:16">
      <c r="E221" s="19"/>
      <c r="G221" s="19"/>
      <c r="I221" s="24"/>
      <c r="J221" s="23"/>
      <c r="K221" s="24"/>
      <c r="L221" s="23"/>
      <c r="M221" s="24"/>
      <c r="N221" s="23"/>
      <c r="O221" s="24"/>
      <c r="P221" s="2"/>
    </row>
    <row r="222" spans="5:16">
      <c r="E222" s="19"/>
      <c r="G222" s="19"/>
      <c r="I222" s="24"/>
      <c r="J222" s="23"/>
      <c r="K222" s="24"/>
      <c r="L222" s="23"/>
      <c r="M222" s="24"/>
      <c r="N222" s="23"/>
      <c r="O222" s="24"/>
      <c r="P222" s="2"/>
    </row>
    <row r="223" spans="5:16">
      <c r="E223" s="19"/>
      <c r="G223" s="19"/>
      <c r="I223" s="24"/>
      <c r="J223" s="23"/>
      <c r="K223" s="24"/>
      <c r="L223" s="23"/>
      <c r="M223" s="24"/>
      <c r="N223" s="23"/>
      <c r="O223" s="24"/>
      <c r="P223" s="2"/>
    </row>
    <row r="224" spans="5:16">
      <c r="E224" s="19"/>
      <c r="G224" s="19"/>
      <c r="I224" s="24"/>
      <c r="J224" s="23"/>
      <c r="K224" s="24"/>
      <c r="L224" s="23"/>
      <c r="M224" s="24"/>
      <c r="N224" s="23"/>
      <c r="O224" s="24"/>
      <c r="P224" s="2"/>
    </row>
    <row r="225" spans="5:16">
      <c r="E225" s="19"/>
      <c r="G225" s="19"/>
      <c r="I225" s="24"/>
      <c r="J225" s="23"/>
      <c r="K225" s="24"/>
      <c r="L225" s="23"/>
      <c r="M225" s="24"/>
      <c r="N225" s="23"/>
      <c r="O225" s="24"/>
      <c r="P225" s="2"/>
    </row>
    <row r="226" spans="5:16">
      <c r="E226" s="19"/>
      <c r="G226" s="19"/>
      <c r="I226" s="24"/>
      <c r="J226" s="23"/>
      <c r="K226" s="24"/>
      <c r="L226" s="23"/>
      <c r="M226" s="24"/>
      <c r="N226" s="23"/>
      <c r="O226" s="24"/>
      <c r="P226" s="2"/>
    </row>
    <row r="227" spans="5:16">
      <c r="E227" s="19"/>
      <c r="G227" s="19"/>
      <c r="I227" s="24"/>
      <c r="J227" s="23"/>
      <c r="K227" s="24"/>
      <c r="L227" s="23"/>
      <c r="M227" s="24"/>
      <c r="N227" s="23"/>
      <c r="O227" s="24"/>
      <c r="P227" s="2"/>
    </row>
    <row r="228" spans="5:16">
      <c r="E228" s="19"/>
      <c r="G228" s="19"/>
      <c r="I228" s="24"/>
      <c r="J228" s="23"/>
      <c r="K228" s="24"/>
      <c r="L228" s="23"/>
      <c r="M228" s="24"/>
      <c r="N228" s="23"/>
      <c r="O228" s="24"/>
      <c r="P228" s="2"/>
    </row>
    <row r="229" spans="5:16">
      <c r="E229" s="19"/>
      <c r="G229" s="19"/>
      <c r="I229" s="24"/>
      <c r="J229" s="23"/>
      <c r="K229" s="24"/>
      <c r="L229" s="23"/>
      <c r="M229" s="24"/>
      <c r="N229" s="23"/>
      <c r="O229" s="24"/>
      <c r="P229" s="2"/>
    </row>
    <row r="230" spans="5:16">
      <c r="E230" s="19"/>
      <c r="G230" s="19"/>
      <c r="I230" s="24"/>
      <c r="J230" s="23"/>
      <c r="K230" s="24"/>
      <c r="L230" s="23"/>
      <c r="M230" s="24"/>
      <c r="N230" s="23"/>
      <c r="O230" s="24"/>
      <c r="P230" s="2"/>
    </row>
    <row r="231" spans="5:16">
      <c r="E231" s="19"/>
      <c r="G231" s="19"/>
      <c r="I231" s="24"/>
      <c r="J231" s="23"/>
      <c r="K231" s="24"/>
      <c r="L231" s="23"/>
      <c r="M231" s="24"/>
      <c r="N231" s="23"/>
      <c r="O231" s="24"/>
      <c r="P231" s="2"/>
    </row>
    <row r="232" spans="5:16">
      <c r="E232" s="19"/>
      <c r="G232" s="19"/>
      <c r="I232" s="24"/>
      <c r="J232" s="23"/>
      <c r="K232" s="24"/>
      <c r="L232" s="23"/>
      <c r="M232" s="24"/>
      <c r="N232" s="23"/>
      <c r="O232" s="24"/>
      <c r="P232" s="2"/>
    </row>
    <row r="233" spans="5:16">
      <c r="E233" s="19"/>
      <c r="G233" s="19"/>
      <c r="I233" s="24"/>
      <c r="J233" s="23"/>
      <c r="K233" s="24"/>
      <c r="L233" s="23"/>
      <c r="M233" s="24"/>
      <c r="N233" s="23"/>
      <c r="O233" s="24"/>
      <c r="P233" s="2"/>
    </row>
    <row r="234" spans="5:16">
      <c r="E234" s="19"/>
      <c r="G234" s="19"/>
      <c r="I234" s="24"/>
      <c r="J234" s="23"/>
      <c r="K234" s="24"/>
      <c r="L234" s="23"/>
      <c r="M234" s="24"/>
      <c r="N234" s="23"/>
      <c r="O234" s="24"/>
      <c r="P234" s="2"/>
    </row>
    <row r="235" spans="5:16">
      <c r="E235" s="19"/>
      <c r="G235" s="19"/>
      <c r="I235" s="24"/>
      <c r="J235" s="23"/>
      <c r="K235" s="24"/>
      <c r="L235" s="23"/>
      <c r="M235" s="24"/>
      <c r="N235" s="23"/>
      <c r="O235" s="24"/>
      <c r="P235" s="2"/>
    </row>
    <row r="236" spans="5:16">
      <c r="E236" s="19"/>
      <c r="G236" s="19"/>
      <c r="I236" s="24"/>
      <c r="J236" s="23"/>
      <c r="K236" s="24"/>
      <c r="L236" s="23"/>
      <c r="M236" s="24"/>
      <c r="N236" s="23"/>
      <c r="O236" s="24"/>
      <c r="P236" s="2"/>
    </row>
    <row r="237" spans="5:16">
      <c r="E237" s="19"/>
      <c r="G237" s="19"/>
      <c r="I237" s="24"/>
      <c r="J237" s="23"/>
      <c r="K237" s="24"/>
      <c r="L237" s="23"/>
      <c r="M237" s="24"/>
      <c r="N237" s="23"/>
      <c r="O237" s="24"/>
      <c r="P237" s="2"/>
    </row>
    <row r="238" spans="5:16">
      <c r="E238" s="19"/>
      <c r="G238" s="19"/>
      <c r="I238" s="24"/>
      <c r="J238" s="23"/>
      <c r="K238" s="24"/>
      <c r="L238" s="23"/>
      <c r="M238" s="24"/>
      <c r="N238" s="23"/>
      <c r="O238" s="24"/>
      <c r="P238" s="2"/>
    </row>
    <row r="239" spans="5:16">
      <c r="E239" s="19"/>
      <c r="G239" s="19"/>
      <c r="I239" s="24"/>
      <c r="J239" s="23"/>
      <c r="K239" s="24"/>
      <c r="L239" s="23"/>
      <c r="M239" s="24"/>
      <c r="N239" s="23"/>
      <c r="O239" s="24"/>
      <c r="P239" s="2"/>
    </row>
    <row r="240" spans="5:16">
      <c r="E240" s="19"/>
      <c r="G240" s="19"/>
      <c r="I240" s="24"/>
      <c r="J240" s="23"/>
      <c r="K240" s="24"/>
      <c r="L240" s="23"/>
      <c r="M240" s="24"/>
      <c r="N240" s="23"/>
      <c r="O240" s="24"/>
      <c r="P240" s="2"/>
    </row>
    <row r="241" spans="5:16">
      <c r="E241" s="19"/>
      <c r="G241" s="19"/>
      <c r="I241" s="24"/>
      <c r="J241" s="23"/>
      <c r="K241" s="24"/>
      <c r="L241" s="23"/>
      <c r="M241" s="24"/>
      <c r="N241" s="23"/>
      <c r="O241" s="24"/>
      <c r="P241" s="2"/>
    </row>
    <row r="242" spans="5:16">
      <c r="E242" s="19"/>
      <c r="G242" s="19"/>
      <c r="I242" s="24"/>
      <c r="J242" s="23"/>
      <c r="K242" s="24"/>
      <c r="L242" s="23"/>
      <c r="M242" s="24"/>
      <c r="N242" s="23"/>
      <c r="O242" s="24"/>
      <c r="P242" s="2"/>
    </row>
    <row r="243" spans="5:16">
      <c r="E243" s="19"/>
      <c r="G243" s="19"/>
      <c r="I243" s="24"/>
      <c r="J243" s="23"/>
      <c r="K243" s="24"/>
      <c r="L243" s="23"/>
      <c r="M243" s="24"/>
      <c r="N243" s="23"/>
      <c r="O243" s="24"/>
      <c r="P243" s="2"/>
    </row>
    <row r="244" spans="5:16">
      <c r="E244" s="19"/>
      <c r="G244" s="19"/>
      <c r="I244" s="24"/>
      <c r="J244" s="23"/>
      <c r="K244" s="24"/>
      <c r="L244" s="23"/>
      <c r="M244" s="24"/>
      <c r="N244" s="23"/>
      <c r="O244" s="24"/>
      <c r="P244" s="2"/>
    </row>
    <row r="245" spans="5:16">
      <c r="E245" s="19"/>
      <c r="G245" s="19"/>
      <c r="I245" s="24"/>
      <c r="J245" s="23"/>
      <c r="K245" s="24"/>
      <c r="L245" s="23"/>
      <c r="M245" s="24"/>
      <c r="N245" s="23"/>
      <c r="O245" s="24"/>
      <c r="P245" s="2"/>
    </row>
    <row r="246" spans="5:16">
      <c r="E246" s="19"/>
      <c r="G246" s="19"/>
      <c r="I246" s="24"/>
      <c r="J246" s="23"/>
      <c r="K246" s="24"/>
      <c r="L246" s="23"/>
      <c r="M246" s="24"/>
      <c r="N246" s="23"/>
      <c r="O246" s="24"/>
      <c r="P246" s="2"/>
    </row>
    <row r="247" spans="5:16">
      <c r="E247" s="19"/>
      <c r="G247" s="19"/>
      <c r="I247" s="24"/>
      <c r="J247" s="23"/>
      <c r="K247" s="24"/>
      <c r="L247" s="23"/>
      <c r="M247" s="24"/>
      <c r="N247" s="23"/>
      <c r="O247" s="24"/>
      <c r="P247" s="2"/>
    </row>
    <row r="248" spans="5:16">
      <c r="E248" s="19"/>
      <c r="G248" s="19"/>
      <c r="I248" s="24"/>
      <c r="J248" s="23"/>
      <c r="K248" s="24"/>
      <c r="L248" s="23"/>
      <c r="M248" s="24"/>
      <c r="N248" s="23"/>
      <c r="O248" s="24"/>
      <c r="P248" s="2"/>
    </row>
    <row r="249" spans="5:16">
      <c r="E249" s="19"/>
      <c r="G249" s="19"/>
      <c r="I249" s="24"/>
      <c r="J249" s="23"/>
      <c r="K249" s="24"/>
      <c r="L249" s="23"/>
      <c r="M249" s="24"/>
      <c r="N249" s="23"/>
      <c r="O249" s="24"/>
      <c r="P249" s="2"/>
    </row>
    <row r="250" spans="5:16">
      <c r="E250" s="19"/>
      <c r="G250" s="19"/>
      <c r="I250" s="24"/>
      <c r="J250" s="23"/>
      <c r="K250" s="24"/>
      <c r="L250" s="23"/>
      <c r="M250" s="24"/>
      <c r="N250" s="23"/>
      <c r="O250" s="24"/>
      <c r="P250" s="2"/>
    </row>
    <row r="251" spans="5:16">
      <c r="E251" s="19"/>
      <c r="G251" s="19"/>
      <c r="I251" s="24"/>
      <c r="J251" s="23"/>
      <c r="K251" s="24"/>
      <c r="L251" s="23"/>
      <c r="M251" s="24"/>
      <c r="N251" s="23"/>
      <c r="O251" s="24"/>
      <c r="P251" s="2"/>
    </row>
    <row r="252" spans="5:16">
      <c r="E252" s="19"/>
      <c r="G252" s="19"/>
      <c r="I252" s="24"/>
      <c r="J252" s="23"/>
      <c r="K252" s="24"/>
      <c r="L252" s="23"/>
      <c r="M252" s="24"/>
      <c r="N252" s="23"/>
      <c r="O252" s="24"/>
      <c r="P252" s="2"/>
    </row>
    <row r="253" spans="5:16">
      <c r="E253" s="19"/>
      <c r="G253" s="19"/>
      <c r="I253" s="24"/>
      <c r="J253" s="23"/>
      <c r="K253" s="24"/>
      <c r="L253" s="23"/>
      <c r="M253" s="24"/>
      <c r="N253" s="23"/>
      <c r="O253" s="24"/>
      <c r="P253" s="2"/>
    </row>
    <row r="254" spans="5:16">
      <c r="E254" s="19"/>
      <c r="G254" s="19"/>
      <c r="I254" s="24"/>
      <c r="J254" s="23"/>
      <c r="K254" s="24"/>
      <c r="L254" s="23"/>
      <c r="M254" s="24"/>
      <c r="N254" s="23"/>
      <c r="O254" s="24"/>
      <c r="P254" s="2"/>
    </row>
    <row r="255" spans="5:16">
      <c r="E255" s="19"/>
      <c r="G255" s="19"/>
      <c r="I255" s="24"/>
      <c r="J255" s="23"/>
      <c r="K255" s="24"/>
      <c r="L255" s="23"/>
      <c r="M255" s="24"/>
      <c r="N255" s="23"/>
      <c r="O255" s="24"/>
      <c r="P255" s="2"/>
    </row>
    <row r="256" spans="5:16">
      <c r="E256" s="19"/>
      <c r="G256" s="19"/>
      <c r="I256" s="24"/>
      <c r="J256" s="23"/>
      <c r="K256" s="24"/>
      <c r="L256" s="23"/>
      <c r="M256" s="24"/>
      <c r="N256" s="23"/>
      <c r="O256" s="24"/>
      <c r="P256" s="2"/>
    </row>
    <row r="257" spans="5:16">
      <c r="E257" s="19"/>
      <c r="G257" s="19"/>
      <c r="I257" s="24"/>
      <c r="J257" s="23"/>
      <c r="K257" s="24"/>
      <c r="L257" s="23"/>
      <c r="M257" s="24"/>
      <c r="N257" s="23"/>
      <c r="O257" s="24"/>
      <c r="P257" s="2"/>
    </row>
    <row r="258" spans="5:16">
      <c r="E258" s="19"/>
      <c r="G258" s="19"/>
      <c r="I258" s="24"/>
      <c r="J258" s="23"/>
      <c r="K258" s="24"/>
      <c r="L258" s="23"/>
      <c r="M258" s="24"/>
      <c r="N258" s="23"/>
      <c r="O258" s="24"/>
      <c r="P258" s="2"/>
    </row>
    <row r="259" spans="5:16">
      <c r="E259" s="19"/>
      <c r="G259" s="19"/>
      <c r="I259" s="24"/>
      <c r="J259" s="23"/>
      <c r="K259" s="24"/>
      <c r="L259" s="23"/>
      <c r="M259" s="24"/>
      <c r="N259" s="23"/>
      <c r="O259" s="24"/>
      <c r="P259" s="2"/>
    </row>
    <row r="260" spans="5:16">
      <c r="E260" s="19"/>
      <c r="G260" s="19"/>
      <c r="I260" s="24"/>
      <c r="J260" s="23"/>
      <c r="K260" s="24"/>
      <c r="L260" s="23"/>
      <c r="M260" s="24"/>
      <c r="N260" s="23"/>
      <c r="O260" s="24"/>
      <c r="P260" s="2"/>
    </row>
    <row r="261" spans="5:16">
      <c r="E261" s="19"/>
      <c r="G261" s="19"/>
      <c r="I261" s="24"/>
      <c r="J261" s="23"/>
      <c r="K261" s="24"/>
      <c r="L261" s="23"/>
      <c r="M261" s="24"/>
      <c r="N261" s="23"/>
      <c r="O261" s="24"/>
      <c r="P261" s="2"/>
    </row>
    <row r="262" spans="5:16">
      <c r="E262" s="19"/>
      <c r="G262" s="19"/>
      <c r="I262" s="24"/>
      <c r="J262" s="23"/>
      <c r="K262" s="24"/>
      <c r="L262" s="23"/>
      <c r="M262" s="24"/>
      <c r="N262" s="23"/>
      <c r="O262" s="24"/>
      <c r="P262" s="2"/>
    </row>
    <row r="263" spans="5:16">
      <c r="E263" s="19"/>
      <c r="G263" s="19"/>
      <c r="I263" s="24"/>
      <c r="J263" s="23"/>
      <c r="K263" s="24"/>
      <c r="L263" s="23"/>
      <c r="M263" s="24"/>
      <c r="N263" s="23"/>
      <c r="O263" s="24"/>
      <c r="P263" s="2"/>
    </row>
    <row r="264" spans="5:16">
      <c r="E264" s="19"/>
      <c r="G264" s="19"/>
      <c r="I264" s="24"/>
      <c r="J264" s="23"/>
      <c r="K264" s="24"/>
      <c r="L264" s="23"/>
      <c r="M264" s="24"/>
      <c r="N264" s="23"/>
      <c r="O264" s="24"/>
      <c r="P264" s="2"/>
    </row>
    <row r="265" spans="5:16">
      <c r="E265" s="19"/>
      <c r="G265" s="19"/>
      <c r="I265" s="24"/>
      <c r="J265" s="23"/>
      <c r="K265" s="24"/>
      <c r="L265" s="23"/>
      <c r="M265" s="24"/>
      <c r="N265" s="23"/>
      <c r="O265" s="24"/>
      <c r="P265" s="2"/>
    </row>
    <row r="266" spans="5:16">
      <c r="E266" s="19"/>
      <c r="G266" s="19"/>
      <c r="I266" s="24"/>
      <c r="J266" s="23"/>
      <c r="K266" s="24"/>
      <c r="L266" s="23"/>
      <c r="M266" s="24"/>
      <c r="N266" s="23"/>
      <c r="O266" s="24"/>
      <c r="P266" s="2"/>
    </row>
    <row r="267" spans="5:16">
      <c r="E267" s="19"/>
      <c r="G267" s="19"/>
      <c r="I267" s="24"/>
      <c r="J267" s="23"/>
      <c r="K267" s="24"/>
      <c r="L267" s="23"/>
      <c r="M267" s="24"/>
      <c r="N267" s="23"/>
      <c r="O267" s="24"/>
      <c r="P267" s="2"/>
    </row>
    <row r="268" spans="5:16">
      <c r="E268" s="19"/>
      <c r="G268" s="19"/>
      <c r="I268" s="24"/>
      <c r="J268" s="23"/>
      <c r="K268" s="24"/>
      <c r="L268" s="23"/>
      <c r="M268" s="24"/>
      <c r="N268" s="23"/>
      <c r="O268" s="24"/>
      <c r="P268" s="2"/>
    </row>
    <row r="269" spans="5:16">
      <c r="E269" s="19"/>
      <c r="G269" s="19"/>
      <c r="I269" s="24"/>
      <c r="J269" s="23"/>
      <c r="K269" s="24"/>
      <c r="L269" s="23"/>
      <c r="M269" s="24"/>
      <c r="N269" s="23"/>
      <c r="O269" s="24"/>
      <c r="P269" s="2"/>
    </row>
    <row r="270" spans="5:16">
      <c r="E270" s="19"/>
      <c r="G270" s="19"/>
      <c r="I270" s="24"/>
      <c r="J270" s="23"/>
      <c r="K270" s="24"/>
      <c r="L270" s="23"/>
      <c r="M270" s="24"/>
      <c r="N270" s="23"/>
      <c r="O270" s="24"/>
      <c r="P270" s="2"/>
    </row>
    <row r="271" spans="5:16">
      <c r="E271" s="19"/>
      <c r="G271" s="19"/>
      <c r="I271" s="24"/>
      <c r="J271" s="23"/>
      <c r="K271" s="24"/>
      <c r="L271" s="23"/>
      <c r="M271" s="24"/>
      <c r="N271" s="23"/>
      <c r="O271" s="24"/>
      <c r="P271" s="2"/>
    </row>
    <row r="272" spans="5:16">
      <c r="E272" s="19"/>
      <c r="G272" s="19"/>
      <c r="I272" s="24"/>
      <c r="J272" s="23"/>
      <c r="K272" s="24"/>
      <c r="L272" s="23"/>
      <c r="M272" s="24"/>
      <c r="N272" s="23"/>
      <c r="O272" s="24"/>
      <c r="P272" s="2"/>
    </row>
    <row r="273" spans="5:16">
      <c r="E273" s="19"/>
      <c r="G273" s="19"/>
      <c r="I273" s="24"/>
      <c r="J273" s="23"/>
      <c r="K273" s="24"/>
      <c r="L273" s="23"/>
      <c r="M273" s="24"/>
      <c r="N273" s="23"/>
      <c r="O273" s="24"/>
      <c r="P273" s="2"/>
    </row>
    <row r="274" spans="5:16">
      <c r="E274" s="19"/>
      <c r="G274" s="19"/>
      <c r="I274" s="24"/>
      <c r="J274" s="23"/>
      <c r="K274" s="24"/>
      <c r="L274" s="23"/>
      <c r="M274" s="24"/>
      <c r="N274" s="23"/>
      <c r="O274" s="24"/>
      <c r="P274" s="2"/>
    </row>
    <row r="275" spans="5:16">
      <c r="E275" s="19"/>
      <c r="G275" s="19"/>
      <c r="I275" s="24"/>
      <c r="J275" s="23"/>
      <c r="K275" s="24"/>
      <c r="L275" s="23"/>
      <c r="M275" s="24"/>
      <c r="N275" s="23"/>
      <c r="O275" s="24"/>
      <c r="P275" s="2"/>
    </row>
    <row r="276" spans="5:16">
      <c r="E276" s="19"/>
      <c r="G276" s="19"/>
      <c r="I276" s="24"/>
      <c r="J276" s="23"/>
      <c r="K276" s="24"/>
      <c r="L276" s="23"/>
      <c r="M276" s="24"/>
      <c r="N276" s="23"/>
      <c r="O276" s="24"/>
      <c r="P276" s="2"/>
    </row>
    <row r="277" spans="5:16">
      <c r="E277" s="19"/>
      <c r="G277" s="19"/>
      <c r="I277" s="24"/>
      <c r="J277" s="23"/>
      <c r="K277" s="24"/>
      <c r="L277" s="23"/>
      <c r="M277" s="24"/>
      <c r="N277" s="23"/>
      <c r="O277" s="24"/>
      <c r="P277" s="2"/>
    </row>
    <row r="278" spans="5:16">
      <c r="E278" s="19"/>
      <c r="G278" s="19"/>
      <c r="I278" s="24"/>
      <c r="J278" s="23"/>
      <c r="K278" s="24"/>
      <c r="L278" s="23"/>
      <c r="M278" s="24"/>
      <c r="N278" s="23"/>
      <c r="O278" s="24"/>
      <c r="P278" s="2"/>
    </row>
    <row r="279" spans="5:16">
      <c r="E279" s="19"/>
      <c r="G279" s="19"/>
      <c r="I279" s="24"/>
      <c r="J279" s="23"/>
      <c r="K279" s="24"/>
      <c r="L279" s="23"/>
      <c r="M279" s="24"/>
      <c r="N279" s="23"/>
      <c r="O279" s="24"/>
      <c r="P279" s="2"/>
    </row>
    <row r="280" spans="5:16">
      <c r="E280" s="19"/>
      <c r="G280" s="19"/>
      <c r="I280" s="24"/>
      <c r="J280" s="23"/>
      <c r="K280" s="24"/>
      <c r="L280" s="23"/>
      <c r="M280" s="24"/>
      <c r="N280" s="23"/>
      <c r="O280" s="24"/>
      <c r="P280" s="2"/>
    </row>
    <row r="281" spans="5:16">
      <c r="E281" s="19"/>
      <c r="G281" s="19"/>
      <c r="I281" s="24"/>
      <c r="J281" s="23"/>
      <c r="K281" s="24"/>
      <c r="L281" s="23"/>
      <c r="M281" s="24"/>
      <c r="N281" s="23"/>
      <c r="O281" s="24"/>
      <c r="P281" s="2"/>
    </row>
    <row r="282" spans="5:16">
      <c r="E282" s="19"/>
      <c r="G282" s="19"/>
      <c r="I282" s="24"/>
      <c r="J282" s="23"/>
      <c r="K282" s="24"/>
      <c r="L282" s="23"/>
      <c r="M282" s="24"/>
      <c r="N282" s="23"/>
      <c r="O282" s="24"/>
      <c r="P282" s="2"/>
    </row>
    <row r="283" spans="5:16">
      <c r="E283" s="19"/>
      <c r="G283" s="19"/>
      <c r="I283" s="24"/>
      <c r="J283" s="23"/>
      <c r="K283" s="24"/>
      <c r="L283" s="23"/>
      <c r="M283" s="24"/>
      <c r="N283" s="23"/>
      <c r="O283" s="24"/>
      <c r="P283" s="2"/>
    </row>
    <row r="284" spans="5:16">
      <c r="E284" s="19"/>
      <c r="G284" s="19"/>
      <c r="I284" s="24"/>
      <c r="J284" s="23"/>
      <c r="K284" s="24"/>
      <c r="L284" s="23"/>
      <c r="M284" s="24"/>
      <c r="N284" s="23"/>
      <c r="O284" s="24"/>
      <c r="P284" s="2"/>
    </row>
    <row r="285" spans="5:16">
      <c r="E285" s="19"/>
      <c r="G285" s="19"/>
      <c r="I285" s="24"/>
      <c r="J285" s="23"/>
      <c r="K285" s="24"/>
      <c r="L285" s="23"/>
      <c r="M285" s="24"/>
      <c r="N285" s="23"/>
      <c r="O285" s="24"/>
      <c r="P285" s="2"/>
    </row>
    <row r="286" spans="5:16">
      <c r="E286" s="19"/>
      <c r="G286" s="19"/>
      <c r="I286" s="24"/>
      <c r="J286" s="23"/>
      <c r="K286" s="24"/>
      <c r="L286" s="23"/>
      <c r="M286" s="24"/>
      <c r="N286" s="23"/>
      <c r="O286" s="24"/>
      <c r="P286" s="2"/>
    </row>
    <row r="287" spans="5:16">
      <c r="E287" s="19"/>
      <c r="G287" s="19"/>
      <c r="I287" s="24"/>
      <c r="J287" s="23"/>
      <c r="K287" s="24"/>
      <c r="L287" s="23"/>
      <c r="M287" s="24"/>
      <c r="N287" s="23"/>
      <c r="O287" s="24"/>
      <c r="P287" s="2"/>
    </row>
    <row r="288" spans="5:16">
      <c r="E288" s="19"/>
      <c r="G288" s="19"/>
      <c r="I288" s="24"/>
      <c r="J288" s="23"/>
      <c r="K288" s="24"/>
      <c r="L288" s="23"/>
      <c r="M288" s="24"/>
      <c r="N288" s="23"/>
      <c r="O288" s="24"/>
      <c r="P288" s="2"/>
    </row>
    <row r="289" spans="5:16">
      <c r="E289" s="19"/>
      <c r="G289" s="19"/>
      <c r="I289" s="24"/>
      <c r="J289" s="23"/>
      <c r="K289" s="24"/>
      <c r="L289" s="23"/>
      <c r="M289" s="24"/>
      <c r="N289" s="23"/>
      <c r="O289" s="24"/>
      <c r="P289" s="2"/>
    </row>
    <row r="290" spans="5:16">
      <c r="E290" s="19"/>
      <c r="G290" s="19"/>
      <c r="I290" s="24"/>
      <c r="J290" s="23"/>
      <c r="K290" s="24"/>
      <c r="L290" s="23"/>
      <c r="M290" s="24"/>
      <c r="N290" s="23"/>
      <c r="O290" s="24"/>
      <c r="P290" s="2"/>
    </row>
    <row r="291" spans="5:16">
      <c r="E291" s="19"/>
      <c r="G291" s="19"/>
      <c r="I291" s="24"/>
      <c r="J291" s="23"/>
      <c r="K291" s="24"/>
      <c r="L291" s="23"/>
      <c r="M291" s="24"/>
      <c r="N291" s="23"/>
      <c r="O291" s="24"/>
      <c r="P291" s="2"/>
    </row>
    <row r="292" spans="5:16">
      <c r="E292" s="19"/>
      <c r="G292" s="19"/>
      <c r="I292" s="24"/>
      <c r="J292" s="23"/>
      <c r="K292" s="24"/>
      <c r="L292" s="23"/>
      <c r="M292" s="24"/>
      <c r="N292" s="23"/>
      <c r="O292" s="24"/>
      <c r="P292" s="2"/>
    </row>
    <row r="293" spans="5:16">
      <c r="E293" s="19"/>
      <c r="G293" s="19"/>
      <c r="I293" s="24"/>
      <c r="J293" s="23"/>
      <c r="K293" s="24"/>
      <c r="L293" s="23"/>
      <c r="M293" s="24"/>
      <c r="N293" s="23"/>
      <c r="O293" s="24"/>
      <c r="P293" s="2"/>
    </row>
    <row r="294" spans="5:16">
      <c r="E294" s="19"/>
      <c r="G294" s="19"/>
      <c r="I294" s="24"/>
      <c r="J294" s="23"/>
      <c r="K294" s="24"/>
      <c r="L294" s="23"/>
      <c r="M294" s="24"/>
      <c r="N294" s="23"/>
      <c r="O294" s="24"/>
      <c r="P294" s="2"/>
    </row>
    <row r="295" spans="5:16">
      <c r="E295" s="19"/>
      <c r="G295" s="19"/>
      <c r="I295" s="24"/>
      <c r="J295" s="23"/>
      <c r="K295" s="24"/>
      <c r="L295" s="23"/>
      <c r="M295" s="24"/>
      <c r="N295" s="23"/>
      <c r="O295" s="24"/>
      <c r="P295" s="2"/>
    </row>
    <row r="296" spans="5:16">
      <c r="E296" s="19"/>
      <c r="G296" s="19"/>
      <c r="I296" s="24"/>
      <c r="J296" s="23"/>
      <c r="K296" s="24"/>
      <c r="L296" s="23"/>
      <c r="M296" s="24"/>
      <c r="N296" s="23"/>
      <c r="O296" s="24"/>
      <c r="P296" s="2"/>
    </row>
    <row r="297" spans="5:16">
      <c r="E297" s="19"/>
      <c r="G297" s="19"/>
      <c r="I297" s="24"/>
      <c r="J297" s="23"/>
      <c r="K297" s="24"/>
      <c r="L297" s="23"/>
      <c r="M297" s="24"/>
      <c r="N297" s="23"/>
      <c r="O297" s="24"/>
      <c r="P297" s="2"/>
    </row>
    <row r="298" spans="5:16">
      <c r="E298" s="19"/>
      <c r="G298" s="19"/>
      <c r="I298" s="24"/>
      <c r="J298" s="23"/>
      <c r="K298" s="24"/>
      <c r="L298" s="23"/>
      <c r="M298" s="24"/>
      <c r="N298" s="23"/>
      <c r="O298" s="24"/>
      <c r="P298" s="2"/>
    </row>
    <row r="299" spans="5:16">
      <c r="E299" s="19"/>
      <c r="G299" s="19"/>
      <c r="I299" s="24"/>
      <c r="J299" s="23"/>
      <c r="K299" s="24"/>
      <c r="L299" s="23"/>
      <c r="M299" s="24"/>
      <c r="N299" s="23"/>
      <c r="O299" s="24"/>
      <c r="P299" s="2"/>
    </row>
    <row r="300" spans="5:16">
      <c r="E300" s="19"/>
      <c r="G300" s="19"/>
      <c r="I300" s="24"/>
      <c r="J300" s="23"/>
      <c r="K300" s="24"/>
      <c r="L300" s="23"/>
      <c r="M300" s="24"/>
      <c r="N300" s="23"/>
      <c r="O300" s="24"/>
      <c r="P300" s="2"/>
    </row>
    <row r="301" spans="5:16">
      <c r="E301" s="19"/>
      <c r="G301" s="19"/>
      <c r="I301" s="24"/>
      <c r="J301" s="23"/>
      <c r="K301" s="24"/>
      <c r="L301" s="23"/>
      <c r="M301" s="24"/>
      <c r="N301" s="23"/>
      <c r="O301" s="24"/>
      <c r="P301" s="2"/>
    </row>
    <row r="302" spans="5:16">
      <c r="E302" s="19"/>
      <c r="G302" s="19"/>
      <c r="I302" s="24"/>
      <c r="J302" s="23"/>
      <c r="K302" s="24"/>
      <c r="L302" s="23"/>
      <c r="M302" s="24"/>
      <c r="N302" s="23"/>
      <c r="O302" s="24"/>
      <c r="P302" s="2"/>
    </row>
    <row r="303" spans="5:16">
      <c r="E303" s="19"/>
      <c r="G303" s="19"/>
      <c r="I303" s="24"/>
      <c r="J303" s="23"/>
      <c r="K303" s="24"/>
      <c r="L303" s="23"/>
      <c r="M303" s="24"/>
      <c r="N303" s="23"/>
      <c r="O303" s="24"/>
      <c r="P303" s="2"/>
    </row>
    <row r="304" spans="5:16">
      <c r="E304" s="19"/>
      <c r="G304" s="19"/>
      <c r="I304" s="24"/>
      <c r="J304" s="23"/>
      <c r="K304" s="24"/>
      <c r="L304" s="23"/>
      <c r="M304" s="24"/>
      <c r="N304" s="23"/>
      <c r="O304" s="24"/>
      <c r="P304" s="2"/>
    </row>
    <row r="305" spans="5:16">
      <c r="E305" s="19"/>
      <c r="G305" s="19"/>
      <c r="I305" s="24"/>
      <c r="J305" s="23"/>
      <c r="K305" s="24"/>
      <c r="L305" s="23"/>
      <c r="M305" s="24"/>
      <c r="N305" s="23"/>
      <c r="O305" s="24"/>
      <c r="P305" s="2"/>
    </row>
    <row r="306" spans="5:16">
      <c r="E306" s="19"/>
      <c r="G306" s="19"/>
      <c r="I306" s="24"/>
      <c r="J306" s="23"/>
      <c r="K306" s="24"/>
      <c r="L306" s="23"/>
      <c r="M306" s="24"/>
      <c r="N306" s="23"/>
      <c r="O306" s="24"/>
      <c r="P306" s="2"/>
    </row>
    <row r="307" spans="5:16">
      <c r="E307" s="19"/>
      <c r="G307" s="19"/>
      <c r="I307" s="24"/>
      <c r="J307" s="23"/>
      <c r="K307" s="24"/>
      <c r="L307" s="23"/>
      <c r="M307" s="24"/>
      <c r="N307" s="23"/>
      <c r="O307" s="24"/>
      <c r="P307" s="2"/>
    </row>
    <row r="308" spans="5:16">
      <c r="E308" s="19"/>
      <c r="G308" s="19"/>
      <c r="I308" s="24"/>
      <c r="J308" s="23"/>
      <c r="K308" s="24"/>
      <c r="L308" s="23"/>
      <c r="M308" s="24"/>
      <c r="N308" s="23"/>
      <c r="O308" s="24"/>
      <c r="P308" s="2"/>
    </row>
    <row r="309" spans="5:16">
      <c r="E309" s="19"/>
      <c r="G309" s="19"/>
      <c r="I309" s="24"/>
      <c r="J309" s="23"/>
      <c r="K309" s="24"/>
      <c r="L309" s="23"/>
      <c r="M309" s="24"/>
      <c r="N309" s="23"/>
      <c r="O309" s="24"/>
      <c r="P309" s="2"/>
    </row>
    <row r="310" spans="5:16">
      <c r="E310" s="19"/>
      <c r="G310" s="19"/>
      <c r="I310" s="24"/>
      <c r="J310" s="23"/>
      <c r="K310" s="24"/>
      <c r="L310" s="23"/>
      <c r="M310" s="24"/>
      <c r="N310" s="23"/>
      <c r="O310" s="24"/>
      <c r="P310" s="2"/>
    </row>
    <row r="311" spans="5:16">
      <c r="E311" s="19"/>
      <c r="G311" s="19"/>
      <c r="I311" s="24"/>
      <c r="J311" s="23"/>
      <c r="K311" s="24"/>
      <c r="L311" s="23"/>
      <c r="M311" s="24"/>
      <c r="N311" s="23"/>
      <c r="O311" s="24"/>
      <c r="P311" s="2"/>
    </row>
    <row r="312" spans="5:16">
      <c r="E312" s="19"/>
      <c r="G312" s="19"/>
      <c r="I312" s="24"/>
      <c r="J312" s="23"/>
      <c r="K312" s="24"/>
      <c r="L312" s="23"/>
      <c r="M312" s="24"/>
      <c r="N312" s="23"/>
      <c r="O312" s="24"/>
      <c r="P312" s="2"/>
    </row>
    <row r="313" spans="5:16">
      <c r="E313" s="19"/>
      <c r="G313" s="19"/>
      <c r="I313" s="24"/>
      <c r="J313" s="23"/>
      <c r="K313" s="24"/>
      <c r="L313" s="23"/>
      <c r="M313" s="24"/>
      <c r="N313" s="23"/>
      <c r="O313" s="24"/>
      <c r="P313" s="2"/>
    </row>
    <row r="314" spans="5:16">
      <c r="E314" s="19"/>
      <c r="G314" s="19"/>
      <c r="I314" s="24"/>
      <c r="J314" s="23"/>
      <c r="K314" s="24"/>
      <c r="L314" s="23"/>
      <c r="M314" s="24"/>
      <c r="N314" s="23"/>
      <c r="O314" s="24"/>
      <c r="P314" s="2"/>
    </row>
    <row r="315" spans="5:16">
      <c r="E315" s="19"/>
      <c r="G315" s="19"/>
      <c r="I315" s="24"/>
      <c r="J315" s="23"/>
      <c r="K315" s="24"/>
      <c r="L315" s="23"/>
      <c r="M315" s="24"/>
      <c r="N315" s="23"/>
      <c r="O315" s="24"/>
      <c r="P315" s="2"/>
    </row>
    <row r="316" spans="5:16">
      <c r="E316" s="19"/>
      <c r="G316" s="19"/>
      <c r="I316" s="24"/>
      <c r="J316" s="23"/>
      <c r="K316" s="24"/>
      <c r="L316" s="23"/>
      <c r="M316" s="24"/>
      <c r="N316" s="23"/>
      <c r="O316" s="24"/>
      <c r="P316" s="2"/>
    </row>
    <row r="317" spans="5:16">
      <c r="E317" s="19"/>
      <c r="G317" s="19"/>
      <c r="I317" s="24"/>
      <c r="J317" s="23"/>
      <c r="K317" s="24"/>
      <c r="L317" s="23"/>
      <c r="M317" s="24"/>
      <c r="N317" s="23"/>
      <c r="O317" s="24"/>
      <c r="P317" s="2"/>
    </row>
    <row r="318" spans="5:16">
      <c r="E318" s="19"/>
      <c r="G318" s="19"/>
      <c r="I318" s="24"/>
      <c r="J318" s="23"/>
      <c r="K318" s="24"/>
      <c r="L318" s="23"/>
      <c r="M318" s="24"/>
      <c r="N318" s="23"/>
      <c r="O318" s="24"/>
      <c r="P318" s="2"/>
    </row>
    <row r="319" spans="5:16">
      <c r="E319" s="19"/>
      <c r="G319" s="19"/>
      <c r="I319" s="24"/>
      <c r="J319" s="23"/>
      <c r="K319" s="24"/>
      <c r="L319" s="23"/>
      <c r="M319" s="24"/>
      <c r="N319" s="23"/>
      <c r="O319" s="24"/>
      <c r="P319" s="2"/>
    </row>
    <row r="320" spans="5:16">
      <c r="E320" s="19"/>
      <c r="G320" s="19"/>
      <c r="I320" s="24"/>
      <c r="J320" s="23"/>
      <c r="K320" s="24"/>
      <c r="L320" s="23"/>
      <c r="M320" s="24"/>
      <c r="N320" s="23"/>
      <c r="O320" s="24"/>
      <c r="P320" s="2"/>
    </row>
    <row r="321" spans="5:16">
      <c r="E321" s="19"/>
      <c r="G321" s="19"/>
      <c r="I321" s="24"/>
      <c r="J321" s="23"/>
      <c r="K321" s="24"/>
      <c r="L321" s="23"/>
      <c r="M321" s="24"/>
      <c r="N321" s="23"/>
      <c r="O321" s="24"/>
      <c r="P321" s="2"/>
    </row>
    <row r="322" spans="5:16">
      <c r="E322" s="19"/>
      <c r="G322" s="19"/>
      <c r="I322" s="24"/>
      <c r="J322" s="23"/>
      <c r="K322" s="24"/>
      <c r="L322" s="23"/>
      <c r="M322" s="24"/>
      <c r="N322" s="23"/>
      <c r="O322" s="24"/>
      <c r="P322" s="2"/>
    </row>
    <row r="323" spans="5:16">
      <c r="E323" s="19"/>
      <c r="G323" s="19"/>
      <c r="I323" s="24"/>
      <c r="J323" s="23"/>
      <c r="K323" s="24"/>
      <c r="L323" s="23"/>
      <c r="M323" s="24"/>
      <c r="N323" s="23"/>
      <c r="O323" s="24"/>
      <c r="P323" s="2"/>
    </row>
    <row r="324" spans="5:16">
      <c r="E324" s="19"/>
      <c r="G324" s="19"/>
      <c r="I324" s="24"/>
      <c r="J324" s="23"/>
      <c r="K324" s="24"/>
      <c r="L324" s="23"/>
      <c r="M324" s="24"/>
      <c r="N324" s="23"/>
      <c r="O324" s="24"/>
      <c r="P324" s="2"/>
    </row>
    <row r="325" spans="5:16">
      <c r="E325" s="19"/>
      <c r="G325" s="19"/>
      <c r="I325" s="24"/>
      <c r="J325" s="23"/>
      <c r="K325" s="24"/>
      <c r="L325" s="23"/>
      <c r="M325" s="24"/>
      <c r="N325" s="23"/>
      <c r="O325" s="24"/>
      <c r="P325" s="2"/>
    </row>
    <row r="326" spans="5:16">
      <c r="E326" s="19"/>
      <c r="G326" s="19"/>
      <c r="I326" s="24"/>
      <c r="J326" s="23"/>
      <c r="K326" s="24"/>
      <c r="L326" s="23"/>
      <c r="M326" s="24"/>
      <c r="N326" s="23"/>
      <c r="O326" s="24"/>
      <c r="P326" s="2"/>
    </row>
    <row r="327" spans="5:16">
      <c r="E327" s="19"/>
      <c r="G327" s="19"/>
      <c r="I327" s="24"/>
      <c r="J327" s="23"/>
      <c r="K327" s="24"/>
      <c r="L327" s="23"/>
      <c r="M327" s="24"/>
      <c r="N327" s="23"/>
      <c r="O327" s="24"/>
      <c r="P327" s="2"/>
    </row>
    <row r="328" spans="5:16">
      <c r="E328" s="19"/>
      <c r="G328" s="19"/>
      <c r="I328" s="24"/>
      <c r="J328" s="23"/>
      <c r="K328" s="24"/>
      <c r="L328" s="23"/>
      <c r="M328" s="24"/>
      <c r="N328" s="23"/>
      <c r="O328" s="24"/>
      <c r="P328" s="2"/>
    </row>
    <row r="329" spans="5:16">
      <c r="E329" s="19"/>
      <c r="G329" s="19"/>
      <c r="I329" s="24"/>
      <c r="J329" s="23"/>
      <c r="K329" s="24"/>
      <c r="L329" s="23"/>
      <c r="M329" s="24"/>
      <c r="N329" s="23"/>
      <c r="O329" s="24"/>
      <c r="P329" s="2"/>
    </row>
    <row r="330" spans="5:16">
      <c r="E330" s="19"/>
      <c r="G330" s="19"/>
      <c r="I330" s="24"/>
      <c r="J330" s="23"/>
      <c r="K330" s="24"/>
      <c r="L330" s="23"/>
      <c r="M330" s="24"/>
      <c r="N330" s="23"/>
      <c r="O330" s="24"/>
      <c r="P330" s="2"/>
    </row>
    <row r="331" spans="5:16">
      <c r="E331" s="19"/>
      <c r="G331" s="19"/>
      <c r="I331" s="24"/>
      <c r="J331" s="23"/>
      <c r="K331" s="24"/>
      <c r="L331" s="23"/>
      <c r="M331" s="24"/>
      <c r="N331" s="23"/>
      <c r="O331" s="24"/>
      <c r="P331" s="2"/>
    </row>
    <row r="332" spans="5:16">
      <c r="E332" s="19"/>
      <c r="G332" s="19"/>
      <c r="I332" s="24"/>
      <c r="J332" s="23"/>
      <c r="K332" s="24"/>
      <c r="L332" s="23"/>
      <c r="M332" s="24"/>
      <c r="N332" s="23"/>
      <c r="O332" s="24"/>
      <c r="P332" s="2"/>
    </row>
    <row r="333" spans="5:16">
      <c r="E333" s="19"/>
      <c r="G333" s="19"/>
      <c r="I333" s="24"/>
      <c r="J333" s="23"/>
      <c r="K333" s="24"/>
      <c r="L333" s="23"/>
      <c r="M333" s="24"/>
      <c r="N333" s="23"/>
      <c r="O333" s="24"/>
      <c r="P333" s="2"/>
    </row>
    <row r="334" spans="5:16">
      <c r="E334" s="19"/>
      <c r="G334" s="19"/>
      <c r="I334" s="24"/>
      <c r="J334" s="23"/>
      <c r="K334" s="24"/>
      <c r="L334" s="23"/>
      <c r="M334" s="24"/>
      <c r="N334" s="23"/>
      <c r="O334" s="24"/>
      <c r="P334" s="2"/>
    </row>
    <row r="335" spans="5:16">
      <c r="E335" s="19"/>
      <c r="G335" s="19"/>
      <c r="I335" s="24"/>
      <c r="J335" s="23"/>
      <c r="K335" s="24"/>
      <c r="L335" s="23"/>
      <c r="M335" s="24"/>
      <c r="N335" s="23"/>
      <c r="O335" s="24"/>
      <c r="P335" s="2"/>
    </row>
    <row r="336" spans="5:16">
      <c r="E336" s="19"/>
      <c r="G336" s="19"/>
      <c r="I336" s="24"/>
      <c r="J336" s="23"/>
      <c r="K336" s="24"/>
      <c r="L336" s="23"/>
      <c r="M336" s="24"/>
      <c r="N336" s="23"/>
      <c r="O336" s="24"/>
      <c r="P336" s="2"/>
    </row>
    <row r="337" spans="5:16">
      <c r="E337" s="19"/>
      <c r="G337" s="19"/>
      <c r="I337" s="24"/>
      <c r="J337" s="23"/>
      <c r="K337" s="24"/>
      <c r="L337" s="23"/>
      <c r="M337" s="24"/>
      <c r="N337" s="23"/>
      <c r="O337" s="24"/>
      <c r="P337" s="2"/>
    </row>
    <row r="338" spans="5:16">
      <c r="E338" s="19"/>
      <c r="G338" s="19"/>
      <c r="I338" s="24"/>
      <c r="J338" s="23"/>
      <c r="K338" s="24"/>
      <c r="L338" s="23"/>
      <c r="M338" s="24"/>
      <c r="N338" s="23"/>
      <c r="O338" s="24"/>
      <c r="P338" s="2"/>
    </row>
    <row r="339" spans="5:16">
      <c r="E339" s="19"/>
      <c r="G339" s="19"/>
      <c r="I339" s="24"/>
      <c r="J339" s="23"/>
      <c r="K339" s="24"/>
      <c r="L339" s="23"/>
      <c r="M339" s="24"/>
      <c r="N339" s="23"/>
      <c r="O339" s="24"/>
      <c r="P339" s="2"/>
    </row>
    <row r="340" spans="5:16">
      <c r="E340" s="19"/>
      <c r="G340" s="19"/>
      <c r="I340" s="24"/>
      <c r="J340" s="23"/>
      <c r="K340" s="24"/>
      <c r="L340" s="23"/>
      <c r="M340" s="24"/>
      <c r="N340" s="23"/>
      <c r="O340" s="24"/>
      <c r="P340" s="2"/>
    </row>
    <row r="341" spans="5:16">
      <c r="E341" s="19"/>
      <c r="G341" s="19"/>
      <c r="I341" s="24"/>
      <c r="J341" s="23"/>
      <c r="K341" s="24"/>
      <c r="L341" s="23"/>
      <c r="M341" s="24"/>
      <c r="N341" s="23"/>
      <c r="O341" s="24"/>
      <c r="P341" s="2"/>
    </row>
    <row r="342" spans="5:16">
      <c r="E342" s="19"/>
      <c r="G342" s="19"/>
      <c r="I342" s="24"/>
      <c r="J342" s="23"/>
      <c r="K342" s="24"/>
      <c r="L342" s="23"/>
      <c r="M342" s="24"/>
      <c r="N342" s="23"/>
      <c r="O342" s="24"/>
      <c r="P342" s="2"/>
    </row>
    <row r="343" spans="5:16">
      <c r="E343" s="19"/>
      <c r="G343" s="19"/>
      <c r="I343" s="24"/>
      <c r="J343" s="23"/>
      <c r="K343" s="24"/>
      <c r="L343" s="23"/>
      <c r="M343" s="24"/>
      <c r="N343" s="23"/>
      <c r="O343" s="24"/>
      <c r="P343" s="2"/>
    </row>
    <row r="344" spans="5:16">
      <c r="E344" s="19"/>
      <c r="G344" s="19"/>
      <c r="I344" s="24"/>
      <c r="J344" s="23"/>
      <c r="K344" s="24"/>
      <c r="L344" s="23"/>
      <c r="M344" s="24"/>
      <c r="N344" s="23"/>
      <c r="O344" s="24"/>
      <c r="P344" s="2"/>
    </row>
    <row r="345" spans="5:16">
      <c r="E345" s="19"/>
      <c r="G345" s="19"/>
      <c r="I345" s="24"/>
      <c r="J345" s="23"/>
      <c r="K345" s="24"/>
      <c r="L345" s="23"/>
      <c r="M345" s="24"/>
      <c r="N345" s="23"/>
      <c r="O345" s="24"/>
      <c r="P345" s="2"/>
    </row>
    <row r="346" spans="5:16">
      <c r="E346" s="19"/>
      <c r="G346" s="19"/>
      <c r="I346" s="24"/>
      <c r="J346" s="23"/>
      <c r="K346" s="24"/>
      <c r="L346" s="23"/>
      <c r="M346" s="24"/>
      <c r="N346" s="23"/>
      <c r="O346" s="24"/>
      <c r="P346" s="2"/>
    </row>
    <row r="347" spans="5:16">
      <c r="E347" s="19"/>
      <c r="G347" s="19"/>
      <c r="I347" s="24"/>
      <c r="J347" s="23"/>
      <c r="K347" s="24"/>
      <c r="L347" s="23"/>
      <c r="M347" s="24"/>
      <c r="N347" s="23"/>
      <c r="O347" s="24"/>
      <c r="P347" s="2"/>
    </row>
    <row r="348" spans="5:16">
      <c r="E348" s="19"/>
      <c r="G348" s="19"/>
      <c r="I348" s="24"/>
      <c r="J348" s="23"/>
      <c r="K348" s="24"/>
      <c r="L348" s="23"/>
      <c r="M348" s="24"/>
      <c r="N348" s="23"/>
      <c r="O348" s="24"/>
      <c r="P348" s="2"/>
    </row>
    <row r="349" spans="5:16">
      <c r="E349" s="19"/>
      <c r="G349" s="19"/>
      <c r="I349" s="24"/>
      <c r="J349" s="23"/>
      <c r="K349" s="24"/>
      <c r="L349" s="23"/>
      <c r="M349" s="24"/>
      <c r="N349" s="23"/>
      <c r="O349" s="24"/>
      <c r="P349" s="2"/>
    </row>
    <row r="350" spans="5:16">
      <c r="E350" s="19"/>
      <c r="G350" s="19"/>
      <c r="I350" s="24"/>
      <c r="J350" s="23"/>
      <c r="K350" s="24"/>
      <c r="L350" s="23"/>
      <c r="M350" s="24"/>
      <c r="N350" s="23"/>
      <c r="O350" s="24"/>
      <c r="P350" s="2"/>
    </row>
    <row r="351" spans="5:16">
      <c r="E351" s="19"/>
      <c r="G351" s="19"/>
      <c r="I351" s="24"/>
      <c r="J351" s="23"/>
      <c r="K351" s="24"/>
      <c r="L351" s="23"/>
      <c r="M351" s="24"/>
      <c r="N351" s="23"/>
      <c r="O351" s="24"/>
      <c r="P351" s="2"/>
    </row>
    <row r="352" spans="5:16">
      <c r="E352" s="19"/>
      <c r="G352" s="19"/>
      <c r="I352" s="24"/>
      <c r="J352" s="23"/>
      <c r="K352" s="24"/>
      <c r="L352" s="23"/>
      <c r="M352" s="24"/>
      <c r="N352" s="23"/>
      <c r="O352" s="24"/>
      <c r="P352" s="2"/>
    </row>
    <row r="353" spans="5:16">
      <c r="E353" s="19"/>
      <c r="G353" s="19"/>
      <c r="I353" s="24"/>
      <c r="J353" s="23"/>
      <c r="K353" s="24"/>
      <c r="L353" s="23"/>
      <c r="M353" s="24"/>
      <c r="N353" s="23"/>
      <c r="O353" s="24"/>
      <c r="P353" s="2"/>
    </row>
    <row r="354" spans="5:16">
      <c r="E354" s="19"/>
      <c r="G354" s="19"/>
      <c r="I354" s="24"/>
      <c r="J354" s="23"/>
      <c r="K354" s="24"/>
      <c r="L354" s="23"/>
      <c r="M354" s="24"/>
      <c r="N354" s="23"/>
      <c r="O354" s="24"/>
      <c r="P354" s="2"/>
    </row>
    <row r="355" spans="5:16">
      <c r="E355" s="19"/>
      <c r="G355" s="19"/>
      <c r="I355" s="24"/>
      <c r="J355" s="23"/>
      <c r="K355" s="24"/>
      <c r="L355" s="23"/>
      <c r="M355" s="24"/>
      <c r="N355" s="23"/>
      <c r="O355" s="24"/>
      <c r="P355" s="2"/>
    </row>
    <row r="356" spans="5:16">
      <c r="E356" s="19"/>
      <c r="G356" s="19"/>
      <c r="I356" s="24"/>
      <c r="J356" s="23"/>
      <c r="K356" s="24"/>
      <c r="L356" s="23"/>
      <c r="M356" s="24"/>
      <c r="N356" s="23"/>
      <c r="O356" s="24"/>
      <c r="P356" s="2"/>
    </row>
    <row r="357" spans="5:16">
      <c r="E357" s="19"/>
      <c r="G357" s="19"/>
      <c r="I357" s="24"/>
      <c r="J357" s="23"/>
      <c r="K357" s="24"/>
      <c r="L357" s="23"/>
      <c r="M357" s="24"/>
      <c r="N357" s="23"/>
      <c r="O357" s="24"/>
      <c r="P357" s="2"/>
    </row>
    <row r="358" spans="5:16">
      <c r="E358" s="19"/>
      <c r="G358" s="19"/>
      <c r="I358" s="24"/>
      <c r="J358" s="23"/>
      <c r="K358" s="24"/>
      <c r="L358" s="23"/>
      <c r="M358" s="24"/>
      <c r="N358" s="23"/>
      <c r="O358" s="24"/>
      <c r="P358" s="2"/>
    </row>
    <row r="359" spans="5:16">
      <c r="E359" s="19"/>
      <c r="G359" s="19"/>
      <c r="I359" s="24"/>
      <c r="J359" s="23"/>
      <c r="K359" s="24"/>
      <c r="L359" s="23"/>
      <c r="M359" s="24"/>
      <c r="N359" s="23"/>
      <c r="O359" s="24"/>
      <c r="P359" s="2"/>
    </row>
    <row r="360" spans="5:16">
      <c r="E360" s="19"/>
      <c r="G360" s="19"/>
      <c r="I360" s="24"/>
      <c r="J360" s="23"/>
      <c r="K360" s="24"/>
      <c r="L360" s="23"/>
      <c r="M360" s="24"/>
      <c r="N360" s="23"/>
      <c r="O360" s="24"/>
      <c r="P360" s="2"/>
    </row>
    <row r="361" spans="5:16">
      <c r="E361" s="19"/>
      <c r="G361" s="19"/>
      <c r="I361" s="24"/>
      <c r="J361" s="23"/>
      <c r="K361" s="24"/>
      <c r="L361" s="23"/>
      <c r="M361" s="24"/>
      <c r="N361" s="23"/>
      <c r="O361" s="24"/>
      <c r="P361" s="2"/>
    </row>
    <row r="362" spans="5:16">
      <c r="E362" s="19"/>
      <c r="G362" s="19"/>
      <c r="I362" s="24"/>
      <c r="J362" s="23"/>
      <c r="K362" s="24"/>
      <c r="L362" s="23"/>
      <c r="M362" s="24"/>
      <c r="N362" s="23"/>
      <c r="O362" s="24"/>
      <c r="P362" s="2"/>
    </row>
    <row r="363" spans="5:16">
      <c r="E363" s="19"/>
      <c r="G363" s="19"/>
      <c r="I363" s="24"/>
      <c r="J363" s="23"/>
      <c r="K363" s="24"/>
      <c r="L363" s="23"/>
      <c r="M363" s="24"/>
      <c r="N363" s="23"/>
      <c r="O363" s="24"/>
      <c r="P363" s="2"/>
    </row>
    <row r="364" spans="5:16">
      <c r="E364" s="19"/>
      <c r="G364" s="19"/>
      <c r="I364" s="24"/>
      <c r="J364" s="23"/>
      <c r="K364" s="24"/>
      <c r="L364" s="23"/>
      <c r="M364" s="24"/>
      <c r="N364" s="23"/>
      <c r="O364" s="24"/>
      <c r="P364" s="2"/>
    </row>
    <row r="365" spans="5:16">
      <c r="E365" s="19"/>
      <c r="G365" s="19"/>
      <c r="I365" s="24"/>
      <c r="J365" s="23"/>
      <c r="K365" s="24"/>
      <c r="L365" s="23"/>
      <c r="M365" s="24"/>
      <c r="N365" s="23"/>
      <c r="O365" s="24"/>
      <c r="P365" s="2"/>
    </row>
    <row r="366" spans="5:16">
      <c r="E366" s="19"/>
      <c r="G366" s="19"/>
      <c r="I366" s="24"/>
      <c r="J366" s="23"/>
      <c r="K366" s="24"/>
      <c r="L366" s="23"/>
      <c r="M366" s="24"/>
      <c r="N366" s="23"/>
      <c r="O366" s="24"/>
      <c r="P366" s="2"/>
    </row>
    <row r="367" spans="5:16">
      <c r="E367" s="19"/>
      <c r="G367" s="19"/>
      <c r="I367" s="24"/>
      <c r="J367" s="23"/>
      <c r="K367" s="24"/>
      <c r="L367" s="23"/>
      <c r="M367" s="24"/>
      <c r="N367" s="23"/>
      <c r="O367" s="24"/>
      <c r="P367" s="2"/>
    </row>
    <row r="368" spans="5:16">
      <c r="E368" s="19"/>
      <c r="G368" s="19"/>
      <c r="I368" s="24"/>
      <c r="J368" s="23"/>
      <c r="K368" s="24"/>
      <c r="L368" s="23"/>
      <c r="M368" s="24"/>
      <c r="N368" s="23"/>
      <c r="O368" s="24"/>
      <c r="P368" s="2"/>
    </row>
    <row r="369" spans="5:16">
      <c r="E369" s="19"/>
      <c r="G369" s="19"/>
      <c r="I369" s="24"/>
      <c r="J369" s="23"/>
      <c r="K369" s="24"/>
      <c r="L369" s="23"/>
      <c r="M369" s="24"/>
      <c r="N369" s="23"/>
      <c r="O369" s="24"/>
      <c r="P369" s="2"/>
    </row>
    <row r="370" spans="5:16">
      <c r="E370" s="19"/>
      <c r="G370" s="19"/>
      <c r="I370" s="24"/>
      <c r="J370" s="23"/>
      <c r="K370" s="24"/>
      <c r="L370" s="23"/>
      <c r="M370" s="24"/>
      <c r="N370" s="23"/>
      <c r="O370" s="24"/>
      <c r="P370" s="2"/>
    </row>
    <row r="371" spans="5:16">
      <c r="E371" s="19"/>
      <c r="G371" s="19"/>
      <c r="I371" s="24"/>
      <c r="J371" s="23"/>
      <c r="K371" s="24"/>
      <c r="L371" s="23"/>
      <c r="M371" s="24"/>
      <c r="N371" s="23"/>
      <c r="O371" s="24"/>
      <c r="P371" s="2"/>
    </row>
    <row r="372" spans="5:16">
      <c r="E372" s="19"/>
      <c r="G372" s="19"/>
      <c r="I372" s="24"/>
      <c r="J372" s="23"/>
      <c r="K372" s="24"/>
      <c r="L372" s="23"/>
      <c r="M372" s="24"/>
      <c r="N372" s="23"/>
      <c r="O372" s="24"/>
      <c r="P372" s="2"/>
    </row>
    <row r="373" spans="5:16">
      <c r="E373" s="19"/>
      <c r="G373" s="19"/>
      <c r="I373" s="24"/>
      <c r="J373" s="23"/>
      <c r="K373" s="24"/>
      <c r="L373" s="23"/>
      <c r="M373" s="24"/>
      <c r="N373" s="23"/>
      <c r="O373" s="24"/>
      <c r="P373" s="2"/>
    </row>
    <row r="374" spans="5:16">
      <c r="E374" s="19"/>
      <c r="G374" s="19"/>
      <c r="I374" s="24"/>
      <c r="J374" s="23"/>
      <c r="K374" s="24"/>
      <c r="L374" s="23"/>
      <c r="M374" s="24"/>
      <c r="N374" s="23"/>
      <c r="O374" s="24"/>
      <c r="P374" s="2"/>
    </row>
    <row r="375" spans="5:16">
      <c r="E375" s="19"/>
      <c r="G375" s="19"/>
      <c r="I375" s="24"/>
      <c r="J375" s="23"/>
      <c r="K375" s="24"/>
      <c r="L375" s="23"/>
      <c r="M375" s="24"/>
      <c r="N375" s="23"/>
      <c r="O375" s="24"/>
      <c r="P375" s="2"/>
    </row>
    <row r="376" spans="5:16">
      <c r="E376" s="19"/>
      <c r="G376" s="19"/>
      <c r="I376" s="24"/>
      <c r="J376" s="23"/>
      <c r="K376" s="24"/>
      <c r="L376" s="23"/>
      <c r="M376" s="24"/>
      <c r="N376" s="23"/>
      <c r="O376" s="24"/>
      <c r="P376" s="2"/>
    </row>
    <row r="377" spans="5:16">
      <c r="E377" s="19"/>
      <c r="G377" s="19"/>
      <c r="I377" s="24"/>
      <c r="J377" s="23"/>
      <c r="K377" s="24"/>
      <c r="L377" s="23"/>
      <c r="M377" s="24"/>
      <c r="N377" s="23"/>
      <c r="O377" s="24"/>
      <c r="P377" s="2"/>
    </row>
    <row r="378" spans="5:16">
      <c r="E378" s="19"/>
      <c r="G378" s="19"/>
      <c r="I378" s="24"/>
      <c r="J378" s="23"/>
      <c r="K378" s="24"/>
      <c r="L378" s="23"/>
      <c r="M378" s="24"/>
      <c r="N378" s="23"/>
      <c r="O378" s="24"/>
      <c r="P378" s="2"/>
    </row>
    <row r="379" spans="5:16">
      <c r="E379" s="19"/>
      <c r="G379" s="19"/>
      <c r="I379" s="24"/>
      <c r="J379" s="23"/>
      <c r="K379" s="24"/>
      <c r="L379" s="23"/>
      <c r="M379" s="24"/>
      <c r="N379" s="23"/>
      <c r="O379" s="24"/>
      <c r="P379" s="2"/>
    </row>
    <row r="380" spans="5:16">
      <c r="E380" s="19"/>
      <c r="G380" s="19"/>
      <c r="I380" s="24"/>
      <c r="J380" s="23"/>
      <c r="K380" s="24"/>
      <c r="L380" s="23"/>
      <c r="M380" s="24"/>
      <c r="N380" s="23"/>
      <c r="O380" s="24"/>
      <c r="P380" s="2"/>
    </row>
    <row r="381" spans="5:16">
      <c r="E381" s="19"/>
      <c r="G381" s="19"/>
      <c r="I381" s="24"/>
      <c r="J381" s="23"/>
      <c r="K381" s="24"/>
      <c r="L381" s="23"/>
      <c r="M381" s="24"/>
      <c r="N381" s="23"/>
      <c r="O381" s="24"/>
      <c r="P381" s="2"/>
    </row>
    <row r="382" spans="5:16">
      <c r="E382" s="19"/>
      <c r="G382" s="19"/>
      <c r="I382" s="24"/>
      <c r="J382" s="23"/>
      <c r="K382" s="24"/>
      <c r="L382" s="23"/>
      <c r="M382" s="24"/>
      <c r="N382" s="23"/>
      <c r="O382" s="24"/>
      <c r="P382" s="2"/>
    </row>
    <row r="383" spans="5:16">
      <c r="E383" s="19"/>
      <c r="G383" s="19"/>
      <c r="I383" s="24"/>
      <c r="J383" s="23"/>
      <c r="K383" s="24"/>
      <c r="L383" s="23"/>
      <c r="M383" s="24"/>
      <c r="N383" s="23"/>
      <c r="O383" s="24"/>
      <c r="P383" s="2"/>
    </row>
    <row r="384" spans="5:16">
      <c r="E384" s="19"/>
      <c r="G384" s="19"/>
      <c r="I384" s="24"/>
      <c r="J384" s="23"/>
      <c r="K384" s="24"/>
      <c r="L384" s="23"/>
      <c r="M384" s="24"/>
      <c r="N384" s="23"/>
      <c r="O384" s="24"/>
      <c r="P384" s="2"/>
    </row>
    <row r="385" spans="5:16">
      <c r="E385" s="19"/>
      <c r="G385" s="19"/>
      <c r="I385" s="24"/>
      <c r="J385" s="23"/>
      <c r="K385" s="24"/>
      <c r="L385" s="23"/>
      <c r="M385" s="24"/>
      <c r="N385" s="23"/>
      <c r="O385" s="24"/>
      <c r="P385" s="2"/>
    </row>
    <row r="386" spans="5:16">
      <c r="E386" s="19"/>
      <c r="G386" s="19"/>
      <c r="I386" s="24"/>
      <c r="J386" s="23"/>
      <c r="K386" s="24"/>
      <c r="L386" s="23"/>
      <c r="M386" s="24"/>
      <c r="N386" s="23"/>
      <c r="O386" s="24"/>
      <c r="P386" s="2"/>
    </row>
    <row r="387" spans="5:16">
      <c r="E387" s="19"/>
      <c r="G387" s="19"/>
      <c r="I387" s="24"/>
      <c r="J387" s="23"/>
      <c r="K387" s="24"/>
      <c r="L387" s="23"/>
      <c r="M387" s="24"/>
      <c r="N387" s="23"/>
      <c r="O387" s="24"/>
      <c r="P387" s="2"/>
    </row>
    <row r="388" spans="5:16">
      <c r="E388" s="19"/>
      <c r="G388" s="19"/>
      <c r="I388" s="24"/>
      <c r="J388" s="23"/>
      <c r="K388" s="24"/>
      <c r="L388" s="23"/>
      <c r="M388" s="24"/>
      <c r="N388" s="23"/>
      <c r="O388" s="24"/>
      <c r="P388" s="2"/>
    </row>
    <row r="389" spans="5:16">
      <c r="E389" s="19"/>
      <c r="G389" s="19"/>
      <c r="I389" s="24"/>
      <c r="J389" s="23"/>
      <c r="K389" s="24"/>
      <c r="L389" s="23"/>
      <c r="M389" s="24"/>
      <c r="N389" s="23"/>
      <c r="O389" s="24"/>
      <c r="P389" s="2"/>
    </row>
    <row r="390" spans="5:16">
      <c r="E390" s="19"/>
      <c r="G390" s="19"/>
      <c r="I390" s="24"/>
      <c r="J390" s="23"/>
      <c r="K390" s="24"/>
      <c r="L390" s="23"/>
      <c r="M390" s="24"/>
      <c r="N390" s="23"/>
      <c r="O390" s="24"/>
      <c r="P390" s="2"/>
    </row>
    <row r="391" spans="5:16">
      <c r="E391" s="19"/>
      <c r="G391" s="19"/>
      <c r="I391" s="24"/>
      <c r="J391" s="23"/>
      <c r="K391" s="24"/>
      <c r="L391" s="23"/>
      <c r="M391" s="24"/>
      <c r="N391" s="23"/>
      <c r="O391" s="24"/>
      <c r="P391" s="2"/>
    </row>
  </sheetData>
  <phoneticPr fontId="0" type="noConversion"/>
  <printOptions horizontalCentered="1"/>
  <pageMargins left="0.25" right="0.25" top="0.5" bottom="0.5" header="0.25" footer="0.25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8"/>
  <sheetViews>
    <sheetView workbookViewId="0">
      <selection activeCell="E10" sqref="E10"/>
    </sheetView>
  </sheetViews>
  <sheetFormatPr defaultRowHeight="11.25"/>
  <cols>
    <col min="1" max="1" width="5.28515625" style="2" customWidth="1"/>
    <col min="2" max="3" width="3.7109375" style="2" customWidth="1"/>
    <col min="4" max="4" width="22.42578125" style="2" customWidth="1"/>
    <col min="5" max="5" width="16.28515625" style="2" bestFit="1" customWidth="1"/>
    <col min="6" max="6" width="2.5703125" style="2" customWidth="1"/>
    <col min="7" max="7" width="2.7109375" style="2" customWidth="1"/>
    <col min="8" max="8" width="12.7109375" style="2" customWidth="1"/>
    <col min="9" max="9" width="2.5703125" style="2" customWidth="1"/>
    <col min="10" max="10" width="2.7109375" style="19" customWidth="1"/>
    <col min="11" max="11" width="12.7109375" style="21" customWidth="1"/>
    <col min="12" max="12" width="2.7109375" style="24" customWidth="1"/>
    <col min="13" max="13" width="12.7109375" style="23" customWidth="1"/>
    <col min="14" max="14" width="2.7109375" style="24" customWidth="1"/>
    <col min="15" max="15" width="12.7109375" style="23" customWidth="1"/>
    <col min="16" max="16" width="2.7109375" style="24" customWidth="1"/>
    <col min="17" max="17" width="12.7109375" style="23" customWidth="1"/>
    <col min="18" max="18" width="12.7109375" style="24" customWidth="1"/>
    <col min="19" max="19" width="2.7109375" style="2" customWidth="1"/>
    <col min="20" max="16384" width="9.140625" style="2"/>
  </cols>
  <sheetData>
    <row r="1" spans="1:71" ht="20.25">
      <c r="A1" s="36" t="str">
        <f>+BS!A1</f>
        <v>Incubatee SA</v>
      </c>
    </row>
    <row r="3" spans="1:71" ht="15">
      <c r="A3" s="148" t="s">
        <v>77</v>
      </c>
      <c r="E3" s="19"/>
      <c r="H3" s="19"/>
      <c r="J3" s="21"/>
      <c r="K3" s="24"/>
      <c r="L3" s="23"/>
      <c r="M3" s="24"/>
      <c r="N3" s="23"/>
      <c r="O3" s="24"/>
      <c r="P3" s="23"/>
      <c r="Q3" s="24"/>
      <c r="R3" s="2"/>
    </row>
    <row r="4" spans="1:71">
      <c r="A4" s="7"/>
      <c r="E4" s="19"/>
      <c r="H4" s="19"/>
      <c r="J4" s="21"/>
      <c r="K4" s="24"/>
      <c r="L4" s="23"/>
      <c r="M4" s="24"/>
      <c r="N4" s="23"/>
      <c r="O4" s="24"/>
      <c r="P4" s="23"/>
      <c r="Q4" s="24"/>
      <c r="R4" s="2"/>
    </row>
    <row r="5" spans="1:71">
      <c r="A5" s="6"/>
      <c r="B5" s="9"/>
      <c r="C5" s="6"/>
      <c r="D5" s="6"/>
      <c r="E5" s="53" t="s">
        <v>111</v>
      </c>
      <c r="F5" s="6"/>
      <c r="G5" s="6"/>
      <c r="H5" s="53" t="s">
        <v>1</v>
      </c>
      <c r="I5" s="6"/>
      <c r="J5" s="20"/>
      <c r="K5" s="56" t="s">
        <v>2</v>
      </c>
      <c r="L5" s="56"/>
      <c r="M5" s="56" t="s">
        <v>3</v>
      </c>
      <c r="N5" s="56"/>
      <c r="O5" s="56" t="s">
        <v>4</v>
      </c>
      <c r="P5" s="56"/>
      <c r="Q5" s="56" t="s">
        <v>5</v>
      </c>
      <c r="R5" s="2"/>
    </row>
    <row r="6" spans="1:71" ht="5.25" customHeight="1">
      <c r="B6" s="13"/>
      <c r="E6" s="19"/>
      <c r="H6" s="19"/>
      <c r="J6" s="21"/>
      <c r="K6" s="24"/>
      <c r="L6" s="23"/>
      <c r="M6" s="24"/>
      <c r="N6" s="23"/>
      <c r="O6" s="24"/>
      <c r="P6" s="23"/>
      <c r="Q6" s="24"/>
      <c r="R6" s="2"/>
    </row>
    <row r="7" spans="1:71">
      <c r="E7" s="169"/>
      <c r="H7" s="169"/>
      <c r="I7" s="100"/>
      <c r="J7" s="165"/>
      <c r="K7" s="166"/>
      <c r="L7" s="168"/>
      <c r="M7" s="166"/>
      <c r="N7" s="168"/>
      <c r="O7" s="166"/>
      <c r="P7" s="168"/>
      <c r="Q7" s="166"/>
      <c r="R7" s="10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ht="15">
      <c r="A8" s="148"/>
      <c r="B8" s="13" t="s">
        <v>104</v>
      </c>
      <c r="E8" s="169"/>
      <c r="H8" s="169"/>
      <c r="I8" s="100"/>
      <c r="J8" s="165"/>
      <c r="K8" s="166"/>
      <c r="L8" s="168"/>
      <c r="M8" s="166"/>
      <c r="N8" s="168"/>
      <c r="O8" s="166"/>
      <c r="P8" s="168"/>
      <c r="Q8" s="166"/>
      <c r="R8" s="100"/>
    </row>
    <row r="9" spans="1:71">
      <c r="E9" s="19"/>
      <c r="F9" s="25"/>
      <c r="H9" s="19"/>
      <c r="I9" s="25"/>
      <c r="J9" s="21"/>
      <c r="K9" s="24"/>
      <c r="L9" s="23"/>
      <c r="M9" s="24"/>
      <c r="N9" s="23"/>
      <c r="O9" s="24"/>
      <c r="P9" s="23"/>
      <c r="Q9" s="24"/>
      <c r="R9" s="2"/>
    </row>
    <row r="10" spans="1:71">
      <c r="B10" s="2" t="s">
        <v>105</v>
      </c>
      <c r="E10" s="239">
        <v>20</v>
      </c>
      <c r="F10" s="25"/>
      <c r="H10" s="170">
        <f>+E10</f>
        <v>20</v>
      </c>
      <c r="I10" s="25"/>
      <c r="J10" s="21"/>
      <c r="K10" s="170">
        <f>+H10</f>
        <v>20</v>
      </c>
      <c r="L10" s="23"/>
      <c r="M10" s="170">
        <f>+K10</f>
        <v>20</v>
      </c>
      <c r="N10" s="23"/>
      <c r="O10" s="170">
        <f>+M10</f>
        <v>20</v>
      </c>
      <c r="P10" s="23"/>
      <c r="Q10" s="170">
        <f>+O10</f>
        <v>20</v>
      </c>
      <c r="R10" s="2"/>
    </row>
    <row r="11" spans="1:71">
      <c r="B11" s="2" t="s">
        <v>106</v>
      </c>
      <c r="E11" s="239">
        <v>90</v>
      </c>
      <c r="F11" s="25"/>
      <c r="H11" s="170">
        <f>+E11</f>
        <v>90</v>
      </c>
      <c r="I11" s="25"/>
      <c r="J11" s="21"/>
      <c r="K11" s="170">
        <f>+H11</f>
        <v>90</v>
      </c>
      <c r="L11" s="23"/>
      <c r="M11" s="170">
        <f t="shared" ref="M11:O14" si="0">+K11</f>
        <v>90</v>
      </c>
      <c r="N11" s="23"/>
      <c r="O11" s="170">
        <f t="shared" si="0"/>
        <v>90</v>
      </c>
      <c r="P11" s="23"/>
      <c r="Q11" s="170">
        <f>+O11</f>
        <v>90</v>
      </c>
      <c r="R11" s="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</row>
    <row r="12" spans="1:71">
      <c r="B12" s="2" t="s">
        <v>107</v>
      </c>
      <c r="E12" s="239">
        <v>90</v>
      </c>
      <c r="F12" s="25"/>
      <c r="H12" s="170">
        <f>+E12</f>
        <v>90</v>
      </c>
      <c r="I12" s="25"/>
      <c r="J12" s="21"/>
      <c r="K12" s="170">
        <f>+H12</f>
        <v>90</v>
      </c>
      <c r="L12" s="23"/>
      <c r="M12" s="170">
        <f t="shared" si="0"/>
        <v>90</v>
      </c>
      <c r="N12" s="23"/>
      <c r="O12" s="170">
        <f t="shared" si="0"/>
        <v>90</v>
      </c>
      <c r="P12" s="23"/>
      <c r="Q12" s="170">
        <f>+O12</f>
        <v>90</v>
      </c>
      <c r="R12" s="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</row>
    <row r="13" spans="1:71" ht="11.25" customHeight="1">
      <c r="B13" s="2" t="s">
        <v>108</v>
      </c>
      <c r="E13" s="239">
        <v>30</v>
      </c>
      <c r="F13" s="25"/>
      <c r="H13" s="170">
        <f>+E13</f>
        <v>30</v>
      </c>
      <c r="I13" s="25"/>
      <c r="J13" s="21"/>
      <c r="K13" s="170">
        <f>+H13</f>
        <v>30</v>
      </c>
      <c r="L13" s="23"/>
      <c r="M13" s="170">
        <f t="shared" si="0"/>
        <v>30</v>
      </c>
      <c r="N13" s="23"/>
      <c r="O13" s="170">
        <f t="shared" si="0"/>
        <v>30</v>
      </c>
      <c r="P13" s="23"/>
      <c r="Q13" s="170">
        <f>+O13</f>
        <v>30</v>
      </c>
      <c r="R13" s="2"/>
    </row>
    <row r="14" spans="1:71" ht="11.25" customHeight="1">
      <c r="B14" s="2" t="s">
        <v>109</v>
      </c>
      <c r="E14" s="239">
        <v>30</v>
      </c>
      <c r="F14" s="25"/>
      <c r="H14" s="170">
        <f>+E14</f>
        <v>30</v>
      </c>
      <c r="I14" s="25"/>
      <c r="J14" s="21"/>
      <c r="K14" s="170">
        <f>+H14</f>
        <v>30</v>
      </c>
      <c r="L14" s="23"/>
      <c r="M14" s="170">
        <f t="shared" si="0"/>
        <v>30</v>
      </c>
      <c r="N14" s="23"/>
      <c r="O14" s="170">
        <f t="shared" si="0"/>
        <v>30</v>
      </c>
      <c r="P14" s="23"/>
      <c r="Q14" s="170">
        <f>+O14</f>
        <v>30</v>
      </c>
      <c r="R14" s="2"/>
    </row>
    <row r="15" spans="1:71" ht="15" customHeight="1">
      <c r="E15" s="19"/>
      <c r="F15" s="25"/>
      <c r="H15" s="19"/>
      <c r="I15" s="25"/>
      <c r="J15" s="21"/>
      <c r="K15" s="24"/>
      <c r="L15" s="23"/>
      <c r="M15" s="24"/>
      <c r="N15" s="23"/>
      <c r="O15" s="24"/>
      <c r="P15" s="23"/>
      <c r="Q15" s="24"/>
      <c r="R15" s="2"/>
    </row>
    <row r="16" spans="1:71" ht="11.25" customHeight="1">
      <c r="B16" s="13" t="s">
        <v>113</v>
      </c>
      <c r="E16" s="19"/>
      <c r="F16" s="25"/>
      <c r="H16" s="19"/>
      <c r="I16" s="25"/>
      <c r="J16" s="21"/>
      <c r="K16" s="24"/>
      <c r="L16" s="23"/>
      <c r="M16" s="24"/>
      <c r="N16" s="23"/>
      <c r="O16" s="24"/>
      <c r="P16" s="23"/>
      <c r="Q16" s="24"/>
      <c r="R16" s="2"/>
    </row>
    <row r="17" spans="2:18" ht="11.25" customHeight="1">
      <c r="B17" s="2" t="s">
        <v>112</v>
      </c>
      <c r="E17" s="19"/>
      <c r="H17" s="61">
        <f>-(BS!G11-BS!E11)</f>
        <v>0</v>
      </c>
      <c r="I17" s="61"/>
      <c r="J17" s="61"/>
      <c r="K17" s="61">
        <f>-(BS!I11-BS!G11)</f>
        <v>0</v>
      </c>
      <c r="L17" s="61"/>
      <c r="M17" s="61">
        <f>-(BS!K11-BS!I11)</f>
        <v>0</v>
      </c>
      <c r="N17" s="61"/>
      <c r="O17" s="61">
        <f>-(BS!M11-BS!K11)</f>
        <v>0</v>
      </c>
      <c r="P17" s="61"/>
      <c r="Q17" s="61">
        <f>-(BS!O11-BS!M11)</f>
        <v>0</v>
      </c>
      <c r="R17" s="2"/>
    </row>
    <row r="18" spans="2:18" ht="11.25" customHeight="1">
      <c r="B18" s="2" t="s">
        <v>124</v>
      </c>
      <c r="E18" s="19"/>
      <c r="H18" s="61">
        <f>-(BS!G12-BS!E12)</f>
        <v>0</v>
      </c>
      <c r="J18" s="21"/>
      <c r="K18" s="61">
        <f>-(BS!I12-BS!G12)</f>
        <v>0</v>
      </c>
      <c r="L18" s="23"/>
      <c r="M18" s="61">
        <f>-(BS!K12-BS!I12)</f>
        <v>0</v>
      </c>
      <c r="N18" s="23"/>
      <c r="O18" s="61">
        <f>-(BS!M12-BS!K12)</f>
        <v>0</v>
      </c>
      <c r="P18" s="23"/>
      <c r="Q18" s="61">
        <f>-(BS!O12-BS!M12)</f>
        <v>0</v>
      </c>
      <c r="R18" s="2"/>
    </row>
    <row r="19" spans="2:18" s="150" customFormat="1" ht="11.25" customHeight="1">
      <c r="B19" s="150" t="s">
        <v>125</v>
      </c>
      <c r="E19" s="163"/>
      <c r="H19" s="61">
        <f>BS!G26-BS!E26</f>
        <v>0</v>
      </c>
      <c r="J19" s="161"/>
      <c r="K19" s="61">
        <f>BS!I26-BS!G26</f>
        <v>0</v>
      </c>
      <c r="L19" s="162"/>
      <c r="M19" s="61">
        <f>BS!K26-BS!I26</f>
        <v>0</v>
      </c>
      <c r="N19" s="162"/>
      <c r="O19" s="61">
        <f>BS!M26-BS!K26</f>
        <v>0</v>
      </c>
      <c r="P19" s="162"/>
      <c r="Q19" s="61">
        <f>BS!O26-BS!M26</f>
        <v>0</v>
      </c>
    </row>
    <row r="20" spans="2:18" ht="11.25" customHeight="1">
      <c r="B20" s="2" t="s">
        <v>122</v>
      </c>
      <c r="E20" s="19"/>
      <c r="H20" s="61">
        <f>-(BS!G13-BS!E13)</f>
        <v>0</v>
      </c>
      <c r="J20" s="21"/>
      <c r="K20" s="61">
        <f>-(BS!I13-BS!G13)</f>
        <v>0</v>
      </c>
      <c r="L20" s="23"/>
      <c r="M20" s="61">
        <f>-(BS!K13-BS!I13)</f>
        <v>0</v>
      </c>
      <c r="N20" s="23"/>
      <c r="O20" s="61">
        <f>-(BS!M13-BS!K13)</f>
        <v>0</v>
      </c>
      <c r="P20" s="23"/>
      <c r="Q20" s="61">
        <f>-(BS!O13-BS!M13)</f>
        <v>0</v>
      </c>
      <c r="R20" s="2"/>
    </row>
    <row r="21" spans="2:18" ht="11.25" customHeight="1">
      <c r="B21" s="150" t="s">
        <v>123</v>
      </c>
      <c r="E21" s="19"/>
      <c r="H21" s="94">
        <f>BS!G30-BS!E30</f>
        <v>0</v>
      </c>
      <c r="J21" s="21"/>
      <c r="K21" s="94">
        <f>BS!I30-BS!G30</f>
        <v>0</v>
      </c>
      <c r="L21" s="23"/>
      <c r="M21" s="94">
        <f>BS!K30-BS!I30</f>
        <v>0</v>
      </c>
      <c r="N21" s="23"/>
      <c r="O21" s="94">
        <f>BS!M30-BS!K30</f>
        <v>0</v>
      </c>
      <c r="P21" s="23"/>
      <c r="Q21" s="94">
        <f>BS!O30-BS!M30</f>
        <v>0</v>
      </c>
      <c r="R21" s="2"/>
    </row>
    <row r="22" spans="2:18" ht="11.25" customHeight="1">
      <c r="B22" s="2" t="s">
        <v>114</v>
      </c>
      <c r="E22" s="19"/>
      <c r="H22" s="61">
        <f>SUM(H17:H21)</f>
        <v>0</v>
      </c>
      <c r="J22" s="21"/>
      <c r="K22" s="61">
        <f>SUM(K17:K21)</f>
        <v>0</v>
      </c>
      <c r="L22" s="23"/>
      <c r="M22" s="61">
        <f>SUM(M17:M21)</f>
        <v>0</v>
      </c>
      <c r="N22" s="23"/>
      <c r="O22" s="61">
        <f>SUM(O17:O21)</f>
        <v>0</v>
      </c>
      <c r="P22" s="23"/>
      <c r="Q22" s="61">
        <f>SUM(Q17:Q21)</f>
        <v>0</v>
      </c>
      <c r="R22" s="2"/>
    </row>
    <row r="23" spans="2:18" ht="11.25" customHeight="1">
      <c r="E23" s="19"/>
      <c r="H23" s="19"/>
      <c r="J23" s="21"/>
      <c r="K23" s="24"/>
      <c r="L23" s="23"/>
      <c r="M23" s="24"/>
      <c r="N23" s="23"/>
      <c r="O23" s="24"/>
      <c r="P23" s="23"/>
      <c r="Q23" s="24"/>
      <c r="R23" s="2"/>
    </row>
    <row r="24" spans="2:18" ht="11.25" customHeight="1">
      <c r="E24" s="19"/>
      <c r="H24" s="19"/>
      <c r="J24" s="21"/>
      <c r="K24" s="24"/>
      <c r="L24" s="23"/>
      <c r="M24" s="24"/>
      <c r="N24" s="23"/>
      <c r="O24" s="24"/>
      <c r="P24" s="23"/>
      <c r="Q24" s="24"/>
      <c r="R24" s="2"/>
    </row>
    <row r="25" spans="2:18" ht="11.25" customHeight="1">
      <c r="E25" s="19"/>
      <c r="H25" s="19"/>
      <c r="J25" s="21"/>
      <c r="K25" s="24"/>
      <c r="L25" s="23"/>
      <c r="M25" s="24"/>
      <c r="N25" s="23"/>
      <c r="O25" s="24"/>
      <c r="P25" s="23"/>
      <c r="Q25" s="24"/>
      <c r="R25" s="2"/>
    </row>
    <row r="26" spans="2:18" ht="11.25" customHeight="1">
      <c r="E26" s="19"/>
      <c r="H26" s="19"/>
      <c r="J26" s="21"/>
      <c r="K26" s="24"/>
      <c r="L26" s="23"/>
      <c r="M26" s="24"/>
      <c r="N26" s="23"/>
      <c r="O26" s="24"/>
      <c r="P26" s="23"/>
      <c r="Q26" s="24"/>
      <c r="R26" s="2"/>
    </row>
    <row r="27" spans="2:18" ht="11.25" customHeight="1">
      <c r="E27" s="19"/>
      <c r="H27" s="19"/>
      <c r="J27" s="21"/>
      <c r="K27" s="24"/>
      <c r="L27" s="23"/>
      <c r="M27" s="24"/>
      <c r="N27" s="23"/>
      <c r="O27" s="24"/>
      <c r="P27" s="23"/>
      <c r="Q27" s="24"/>
      <c r="R27" s="2"/>
    </row>
    <row r="28" spans="2:18" ht="11.25" customHeight="1">
      <c r="E28" s="19"/>
      <c r="H28" s="19"/>
      <c r="J28" s="21"/>
      <c r="K28" s="24"/>
      <c r="L28" s="23"/>
      <c r="M28" s="24"/>
      <c r="N28" s="23"/>
      <c r="O28" s="24"/>
      <c r="P28" s="23"/>
      <c r="Q28" s="24"/>
      <c r="R28" s="2"/>
    </row>
    <row r="29" spans="2:18">
      <c r="E29" s="19"/>
      <c r="H29" s="19"/>
      <c r="J29" s="21"/>
      <c r="K29" s="24"/>
      <c r="L29" s="23"/>
      <c r="M29" s="24"/>
      <c r="N29" s="23"/>
      <c r="O29" s="24"/>
      <c r="P29" s="23"/>
      <c r="Q29" s="24"/>
      <c r="R29" s="2"/>
    </row>
    <row r="30" spans="2:18">
      <c r="E30" s="19"/>
      <c r="H30" s="19"/>
      <c r="J30" s="21"/>
      <c r="K30" s="24"/>
      <c r="L30" s="23"/>
      <c r="M30" s="24"/>
      <c r="N30" s="23"/>
      <c r="O30" s="24"/>
      <c r="P30" s="23"/>
      <c r="Q30" s="24"/>
      <c r="R30" s="2"/>
    </row>
    <row r="31" spans="2:18">
      <c r="E31" s="19"/>
      <c r="H31" s="19"/>
      <c r="J31" s="21"/>
      <c r="K31" s="24"/>
      <c r="L31" s="23"/>
      <c r="M31" s="24"/>
      <c r="N31" s="23"/>
      <c r="O31" s="24"/>
      <c r="P31" s="23"/>
      <c r="Q31" s="24"/>
      <c r="R31" s="2"/>
    </row>
    <row r="32" spans="2:18">
      <c r="E32" s="19"/>
      <c r="H32" s="19"/>
      <c r="J32" s="21"/>
      <c r="K32" s="24"/>
      <c r="L32" s="23"/>
      <c r="M32" s="24"/>
      <c r="N32" s="23"/>
      <c r="O32" s="24"/>
      <c r="P32" s="23"/>
      <c r="Q32" s="24"/>
      <c r="R32" s="2"/>
    </row>
    <row r="33" spans="5:18">
      <c r="E33" s="19"/>
      <c r="H33" s="19"/>
      <c r="J33" s="21"/>
      <c r="K33" s="24"/>
      <c r="L33" s="23"/>
      <c r="M33" s="24"/>
      <c r="N33" s="23"/>
      <c r="O33" s="24"/>
      <c r="P33" s="23"/>
      <c r="Q33" s="24"/>
      <c r="R33" s="2"/>
    </row>
    <row r="34" spans="5:18">
      <c r="E34" s="19"/>
      <c r="F34" s="25"/>
      <c r="H34" s="19"/>
      <c r="I34" s="25"/>
      <c r="J34" s="21"/>
      <c r="K34" s="24"/>
      <c r="L34" s="23"/>
      <c r="M34" s="24"/>
      <c r="N34" s="23"/>
      <c r="O34" s="24"/>
      <c r="P34" s="23"/>
      <c r="Q34" s="24"/>
      <c r="R34" s="2"/>
    </row>
    <row r="35" spans="5:18">
      <c r="E35" s="19"/>
      <c r="F35" s="25"/>
      <c r="H35" s="19"/>
      <c r="I35" s="25"/>
      <c r="J35" s="21"/>
      <c r="K35" s="24"/>
      <c r="L35" s="23"/>
      <c r="M35" s="24"/>
      <c r="N35" s="23"/>
      <c r="O35" s="24"/>
      <c r="P35" s="23"/>
      <c r="Q35" s="24"/>
      <c r="R35" s="2"/>
    </row>
    <row r="36" spans="5:18">
      <c r="E36" s="19"/>
      <c r="F36" s="25"/>
      <c r="H36" s="19"/>
      <c r="I36" s="25"/>
      <c r="J36" s="21"/>
      <c r="K36" s="24"/>
      <c r="L36" s="23"/>
      <c r="M36" s="24"/>
      <c r="N36" s="23"/>
      <c r="O36" s="24"/>
      <c r="P36" s="23"/>
      <c r="Q36" s="24"/>
      <c r="R36" s="2"/>
    </row>
    <row r="37" spans="5:18">
      <c r="E37" s="19"/>
      <c r="F37" s="25"/>
      <c r="H37" s="19"/>
      <c r="I37" s="25"/>
      <c r="J37" s="21"/>
      <c r="K37" s="24"/>
      <c r="L37" s="23"/>
      <c r="M37" s="24"/>
      <c r="N37" s="23"/>
      <c r="O37" s="24"/>
      <c r="P37" s="23"/>
      <c r="Q37" s="24"/>
      <c r="R37" s="2"/>
    </row>
    <row r="38" spans="5:18">
      <c r="E38" s="19"/>
      <c r="F38" s="25"/>
      <c r="H38" s="19"/>
      <c r="I38" s="25"/>
      <c r="J38" s="21"/>
      <c r="K38" s="24"/>
      <c r="L38" s="23"/>
      <c r="M38" s="24"/>
      <c r="N38" s="23"/>
      <c r="O38" s="24"/>
      <c r="P38" s="23"/>
      <c r="Q38" s="24"/>
      <c r="R38" s="2"/>
    </row>
    <row r="39" spans="5:18">
      <c r="E39" s="19"/>
      <c r="F39" s="25"/>
      <c r="H39" s="19"/>
      <c r="I39" s="25"/>
      <c r="J39" s="21"/>
      <c r="K39" s="24"/>
      <c r="L39" s="23"/>
      <c r="M39" s="24"/>
      <c r="N39" s="23"/>
      <c r="O39" s="24"/>
      <c r="P39" s="23"/>
      <c r="Q39" s="24"/>
      <c r="R39" s="2"/>
    </row>
    <row r="40" spans="5:18">
      <c r="E40" s="19"/>
      <c r="F40" s="25"/>
      <c r="H40" s="19"/>
      <c r="I40" s="25"/>
      <c r="J40" s="21"/>
      <c r="K40" s="24"/>
      <c r="L40" s="23"/>
      <c r="M40" s="24"/>
      <c r="N40" s="23"/>
      <c r="O40" s="24"/>
      <c r="P40" s="23"/>
      <c r="Q40" s="24"/>
      <c r="R40" s="2"/>
    </row>
    <row r="41" spans="5:18">
      <c r="E41" s="19"/>
      <c r="F41" s="25"/>
      <c r="H41" s="19"/>
      <c r="I41" s="25"/>
      <c r="J41" s="21"/>
      <c r="K41" s="24"/>
      <c r="L41" s="23"/>
      <c r="M41" s="24"/>
      <c r="N41" s="23"/>
      <c r="O41" s="24"/>
      <c r="P41" s="23"/>
      <c r="Q41" s="24"/>
      <c r="R41" s="2"/>
    </row>
    <row r="42" spans="5:18">
      <c r="E42" s="19"/>
      <c r="F42" s="25"/>
      <c r="H42" s="19"/>
      <c r="I42" s="25"/>
      <c r="J42" s="21"/>
      <c r="K42" s="24"/>
      <c r="L42" s="23"/>
      <c r="M42" s="24"/>
      <c r="N42" s="23"/>
      <c r="O42" s="24"/>
      <c r="P42" s="23"/>
      <c r="Q42" s="24"/>
      <c r="R42" s="2"/>
    </row>
    <row r="43" spans="5:18">
      <c r="E43" s="19"/>
      <c r="F43" s="25"/>
      <c r="H43" s="19"/>
      <c r="I43" s="25"/>
      <c r="J43" s="21"/>
      <c r="K43" s="24"/>
      <c r="L43" s="23"/>
      <c r="M43" s="24"/>
      <c r="N43" s="23"/>
      <c r="O43" s="24"/>
      <c r="P43" s="23"/>
      <c r="Q43" s="24"/>
      <c r="R43" s="2"/>
    </row>
    <row r="44" spans="5:18">
      <c r="E44" s="19"/>
      <c r="F44" s="25"/>
      <c r="H44" s="19"/>
      <c r="I44" s="25"/>
      <c r="J44" s="21"/>
      <c r="K44" s="24"/>
      <c r="L44" s="23"/>
      <c r="M44" s="24"/>
      <c r="N44" s="23"/>
      <c r="O44" s="24"/>
      <c r="P44" s="23"/>
      <c r="Q44" s="24"/>
      <c r="R44" s="2"/>
    </row>
    <row r="45" spans="5:18">
      <c r="E45" s="19"/>
      <c r="F45" s="25"/>
      <c r="H45" s="19"/>
      <c r="I45" s="25"/>
      <c r="J45" s="21"/>
      <c r="K45" s="24"/>
      <c r="L45" s="23"/>
      <c r="M45" s="24"/>
      <c r="N45" s="23"/>
      <c r="O45" s="24"/>
      <c r="P45" s="23"/>
      <c r="Q45" s="24"/>
      <c r="R45" s="2"/>
    </row>
    <row r="46" spans="5:18">
      <c r="E46" s="19"/>
      <c r="F46" s="25"/>
      <c r="H46" s="19"/>
      <c r="I46" s="25"/>
      <c r="J46" s="21"/>
      <c r="K46" s="24"/>
      <c r="L46" s="23"/>
      <c r="M46" s="24"/>
      <c r="N46" s="23"/>
      <c r="O46" s="24"/>
      <c r="P46" s="23"/>
      <c r="Q46" s="24"/>
      <c r="R46" s="2"/>
    </row>
    <row r="47" spans="5:18">
      <c r="E47" s="19"/>
      <c r="F47" s="25"/>
      <c r="H47" s="19"/>
      <c r="I47" s="25"/>
      <c r="J47" s="21"/>
      <c r="K47" s="24"/>
      <c r="L47" s="23"/>
      <c r="M47" s="24"/>
      <c r="N47" s="23"/>
      <c r="O47" s="24"/>
      <c r="P47" s="23"/>
      <c r="Q47" s="24"/>
      <c r="R47" s="2"/>
    </row>
    <row r="48" spans="5:18">
      <c r="E48" s="19"/>
      <c r="F48" s="25"/>
      <c r="H48" s="19"/>
      <c r="I48" s="25"/>
      <c r="J48" s="21"/>
      <c r="K48" s="24"/>
      <c r="L48" s="23"/>
      <c r="M48" s="24"/>
      <c r="N48" s="23"/>
      <c r="O48" s="24"/>
      <c r="P48" s="23"/>
      <c r="Q48" s="24"/>
      <c r="R48" s="2"/>
    </row>
    <row r="49" spans="5:18">
      <c r="E49" s="19"/>
      <c r="F49" s="25"/>
      <c r="H49" s="19"/>
      <c r="I49" s="25"/>
      <c r="J49" s="21"/>
      <c r="K49" s="24"/>
      <c r="L49" s="23"/>
      <c r="M49" s="24"/>
      <c r="N49" s="23"/>
      <c r="O49" s="24"/>
      <c r="P49" s="23"/>
      <c r="Q49" s="24"/>
      <c r="R49" s="2"/>
    </row>
    <row r="50" spans="5:18">
      <c r="E50" s="19"/>
      <c r="F50" s="25"/>
      <c r="H50" s="19"/>
      <c r="I50" s="25"/>
      <c r="J50" s="21"/>
      <c r="K50" s="24"/>
      <c r="L50" s="23"/>
      <c r="M50" s="24"/>
      <c r="N50" s="23"/>
      <c r="O50" s="24"/>
      <c r="P50" s="23"/>
      <c r="Q50" s="24"/>
      <c r="R50" s="2"/>
    </row>
    <row r="51" spans="5:18">
      <c r="E51" s="19"/>
      <c r="F51" s="25"/>
      <c r="H51" s="19"/>
      <c r="I51" s="25"/>
      <c r="J51" s="21"/>
      <c r="K51" s="24"/>
      <c r="L51" s="23"/>
      <c r="M51" s="24"/>
      <c r="N51" s="23"/>
      <c r="O51" s="24"/>
      <c r="P51" s="23"/>
      <c r="Q51" s="24"/>
      <c r="R51" s="2"/>
    </row>
    <row r="52" spans="5:18">
      <c r="E52" s="19"/>
      <c r="F52" s="25"/>
      <c r="H52" s="19"/>
      <c r="I52" s="25"/>
      <c r="J52" s="21"/>
      <c r="K52" s="24"/>
      <c r="L52" s="23"/>
      <c r="M52" s="24"/>
      <c r="N52" s="23"/>
      <c r="O52" s="24"/>
      <c r="P52" s="23"/>
      <c r="Q52" s="24"/>
      <c r="R52" s="2"/>
    </row>
    <row r="53" spans="5:18">
      <c r="E53" s="19"/>
      <c r="F53" s="25"/>
      <c r="H53" s="19"/>
      <c r="I53" s="25"/>
      <c r="J53" s="21"/>
      <c r="K53" s="24"/>
      <c r="L53" s="23"/>
      <c r="M53" s="24"/>
      <c r="N53" s="23"/>
      <c r="O53" s="24"/>
      <c r="P53" s="23"/>
      <c r="Q53" s="24"/>
      <c r="R53" s="2"/>
    </row>
    <row r="54" spans="5:18">
      <c r="E54" s="19"/>
      <c r="F54" s="25"/>
      <c r="H54" s="19"/>
      <c r="I54" s="25"/>
      <c r="J54" s="21"/>
      <c r="K54" s="24"/>
      <c r="L54" s="23"/>
      <c r="M54" s="24"/>
      <c r="N54" s="23"/>
      <c r="O54" s="24"/>
      <c r="P54" s="23"/>
      <c r="Q54" s="24"/>
      <c r="R54" s="2"/>
    </row>
    <row r="55" spans="5:18">
      <c r="E55" s="19"/>
      <c r="F55" s="25"/>
      <c r="H55" s="19"/>
      <c r="I55" s="25"/>
      <c r="J55" s="21"/>
      <c r="K55" s="24"/>
      <c r="L55" s="23"/>
      <c r="M55" s="24"/>
      <c r="N55" s="23"/>
      <c r="O55" s="24"/>
      <c r="P55" s="23"/>
      <c r="Q55" s="24"/>
      <c r="R55" s="2"/>
    </row>
    <row r="56" spans="5:18">
      <c r="E56" s="19"/>
      <c r="F56" s="25"/>
      <c r="H56" s="19"/>
      <c r="I56" s="25"/>
      <c r="J56" s="21"/>
      <c r="K56" s="24"/>
      <c r="L56" s="23"/>
      <c r="M56" s="24"/>
      <c r="N56" s="23"/>
      <c r="O56" s="24"/>
      <c r="P56" s="23"/>
      <c r="Q56" s="24"/>
      <c r="R56" s="2"/>
    </row>
    <row r="57" spans="5:18">
      <c r="E57" s="19"/>
      <c r="F57" s="25"/>
      <c r="H57" s="19"/>
      <c r="I57" s="25"/>
      <c r="J57" s="21"/>
      <c r="K57" s="24"/>
      <c r="L57" s="23"/>
      <c r="M57" s="24"/>
      <c r="N57" s="23"/>
      <c r="O57" s="24"/>
      <c r="P57" s="23"/>
      <c r="Q57" s="24"/>
      <c r="R57" s="2"/>
    </row>
    <row r="58" spans="5:18">
      <c r="E58" s="19"/>
      <c r="F58" s="25"/>
      <c r="H58" s="19"/>
      <c r="I58" s="25"/>
      <c r="J58" s="21"/>
      <c r="K58" s="24"/>
      <c r="L58" s="23"/>
      <c r="M58" s="24"/>
      <c r="N58" s="23"/>
      <c r="O58" s="24"/>
      <c r="P58" s="23"/>
      <c r="Q58" s="24"/>
      <c r="R58" s="2"/>
    </row>
    <row r="59" spans="5:18">
      <c r="E59" s="19"/>
      <c r="F59" s="25"/>
      <c r="H59" s="19"/>
      <c r="I59" s="25"/>
      <c r="J59" s="21"/>
      <c r="K59" s="24"/>
      <c r="L59" s="23"/>
      <c r="M59" s="24"/>
      <c r="N59" s="23"/>
      <c r="O59" s="24"/>
      <c r="P59" s="23"/>
      <c r="Q59" s="24"/>
      <c r="R59" s="2"/>
    </row>
    <row r="60" spans="5:18">
      <c r="E60" s="19"/>
      <c r="F60" s="25"/>
      <c r="H60" s="19"/>
      <c r="I60" s="25"/>
      <c r="J60" s="21"/>
      <c r="K60" s="24"/>
      <c r="L60" s="23"/>
      <c r="M60" s="24"/>
      <c r="N60" s="23"/>
      <c r="O60" s="24"/>
      <c r="P60" s="23"/>
      <c r="Q60" s="24"/>
      <c r="R60" s="2"/>
    </row>
    <row r="61" spans="5:18">
      <c r="E61" s="19"/>
      <c r="F61" s="25"/>
      <c r="H61" s="19"/>
      <c r="I61" s="25"/>
      <c r="J61" s="21"/>
      <c r="K61" s="24"/>
      <c r="L61" s="23"/>
      <c r="M61" s="24"/>
      <c r="N61" s="23"/>
      <c r="O61" s="24"/>
      <c r="P61" s="23"/>
      <c r="Q61" s="24"/>
      <c r="R61" s="2"/>
    </row>
    <row r="62" spans="5:18">
      <c r="E62" s="19"/>
      <c r="F62" s="25"/>
      <c r="H62" s="19"/>
      <c r="I62" s="25"/>
      <c r="J62" s="21"/>
      <c r="K62" s="24"/>
      <c r="L62" s="23"/>
      <c r="M62" s="24"/>
      <c r="N62" s="23"/>
      <c r="O62" s="24"/>
      <c r="P62" s="23"/>
      <c r="Q62" s="24"/>
      <c r="R62" s="2"/>
    </row>
    <row r="63" spans="5:18">
      <c r="E63" s="19"/>
      <c r="F63" s="25"/>
      <c r="H63" s="19"/>
      <c r="I63" s="25"/>
      <c r="J63" s="21"/>
      <c r="K63" s="24"/>
      <c r="L63" s="23"/>
      <c r="M63" s="24"/>
      <c r="N63" s="23"/>
      <c r="O63" s="24"/>
      <c r="P63" s="23"/>
      <c r="Q63" s="24"/>
      <c r="R63" s="2"/>
    </row>
    <row r="64" spans="5:18">
      <c r="E64" s="19"/>
      <c r="F64" s="25"/>
      <c r="H64" s="19"/>
      <c r="I64" s="25"/>
      <c r="J64" s="21"/>
      <c r="K64" s="24"/>
      <c r="L64" s="23"/>
      <c r="M64" s="24"/>
      <c r="N64" s="23"/>
      <c r="O64" s="24"/>
      <c r="P64" s="23"/>
      <c r="Q64" s="24"/>
      <c r="R64" s="2"/>
    </row>
    <row r="65" spans="5:18">
      <c r="E65" s="19"/>
      <c r="F65" s="25"/>
      <c r="H65" s="19"/>
      <c r="I65" s="25"/>
      <c r="J65" s="21"/>
      <c r="K65" s="24"/>
      <c r="L65" s="23"/>
      <c r="M65" s="24"/>
      <c r="N65" s="23"/>
      <c r="O65" s="24"/>
      <c r="P65" s="23"/>
      <c r="Q65" s="24"/>
      <c r="R65" s="2"/>
    </row>
    <row r="66" spans="5:18">
      <c r="E66" s="19"/>
      <c r="F66" s="25"/>
      <c r="H66" s="19"/>
      <c r="I66" s="25"/>
      <c r="J66" s="21"/>
      <c r="K66" s="24"/>
      <c r="L66" s="23"/>
      <c r="M66" s="24"/>
      <c r="N66" s="23"/>
      <c r="O66" s="24"/>
      <c r="P66" s="23"/>
      <c r="Q66" s="24"/>
      <c r="R66" s="2"/>
    </row>
    <row r="67" spans="5:18">
      <c r="E67" s="19"/>
      <c r="F67" s="25"/>
      <c r="H67" s="19"/>
      <c r="I67" s="25"/>
      <c r="J67" s="21"/>
      <c r="K67" s="24"/>
      <c r="L67" s="23"/>
      <c r="M67" s="24"/>
      <c r="N67" s="23"/>
      <c r="O67" s="24"/>
      <c r="P67" s="23"/>
      <c r="Q67" s="24"/>
      <c r="R67" s="2"/>
    </row>
    <row r="68" spans="5:18">
      <c r="E68" s="19"/>
      <c r="F68" s="25"/>
      <c r="H68" s="19"/>
      <c r="I68" s="25"/>
      <c r="J68" s="21"/>
      <c r="K68" s="24"/>
      <c r="L68" s="23"/>
      <c r="M68" s="24"/>
      <c r="N68" s="23"/>
      <c r="O68" s="24"/>
      <c r="P68" s="23"/>
      <c r="Q68" s="24"/>
      <c r="R68" s="2"/>
    </row>
    <row r="69" spans="5:18">
      <c r="E69" s="19"/>
      <c r="F69" s="25"/>
      <c r="H69" s="19"/>
      <c r="I69" s="25"/>
      <c r="J69" s="21"/>
      <c r="K69" s="24"/>
      <c r="L69" s="23"/>
      <c r="M69" s="24"/>
      <c r="N69" s="23"/>
      <c r="O69" s="24"/>
      <c r="P69" s="23"/>
      <c r="Q69" s="24"/>
      <c r="R69" s="2"/>
    </row>
    <row r="70" spans="5:18">
      <c r="E70" s="19"/>
      <c r="F70" s="25"/>
      <c r="H70" s="19"/>
      <c r="I70" s="25"/>
      <c r="J70" s="21"/>
      <c r="K70" s="24"/>
      <c r="L70" s="23"/>
      <c r="M70" s="24"/>
      <c r="N70" s="23"/>
      <c r="O70" s="24"/>
      <c r="P70" s="23"/>
      <c r="Q70" s="24"/>
      <c r="R70" s="2"/>
    </row>
    <row r="71" spans="5:18">
      <c r="E71" s="19"/>
      <c r="F71" s="25"/>
      <c r="H71" s="19"/>
      <c r="I71" s="25"/>
      <c r="J71" s="21"/>
      <c r="K71" s="24"/>
      <c r="L71" s="23"/>
      <c r="M71" s="24"/>
      <c r="N71" s="23"/>
      <c r="O71" s="24"/>
      <c r="P71" s="23"/>
      <c r="Q71" s="24"/>
      <c r="R71" s="2"/>
    </row>
    <row r="72" spans="5:18">
      <c r="E72" s="19"/>
      <c r="F72" s="25"/>
      <c r="H72" s="19"/>
      <c r="I72" s="25"/>
      <c r="J72" s="21"/>
      <c r="K72" s="24"/>
      <c r="L72" s="23"/>
      <c r="M72" s="24"/>
      <c r="N72" s="23"/>
      <c r="O72" s="24"/>
      <c r="P72" s="23"/>
      <c r="Q72" s="24"/>
      <c r="R72" s="2"/>
    </row>
    <row r="73" spans="5:18">
      <c r="E73" s="19"/>
      <c r="F73" s="25"/>
      <c r="H73" s="19"/>
      <c r="I73" s="25"/>
      <c r="J73" s="21"/>
      <c r="K73" s="24"/>
      <c r="L73" s="23"/>
      <c r="M73" s="24"/>
      <c r="N73" s="23"/>
      <c r="O73" s="24"/>
      <c r="P73" s="23"/>
      <c r="Q73" s="24"/>
      <c r="R73" s="2"/>
    </row>
    <row r="74" spans="5:18">
      <c r="E74" s="19"/>
      <c r="F74" s="25"/>
      <c r="H74" s="19"/>
      <c r="I74" s="25"/>
      <c r="J74" s="21"/>
      <c r="K74" s="24"/>
      <c r="L74" s="23"/>
      <c r="M74" s="24"/>
      <c r="N74" s="23"/>
      <c r="O74" s="24"/>
      <c r="P74" s="23"/>
      <c r="Q74" s="24"/>
      <c r="R74" s="2"/>
    </row>
    <row r="75" spans="5:18">
      <c r="E75" s="19"/>
      <c r="F75" s="25"/>
      <c r="H75" s="19"/>
      <c r="I75" s="25"/>
      <c r="J75" s="21"/>
      <c r="K75" s="24"/>
      <c r="L75" s="23"/>
      <c r="M75" s="24"/>
      <c r="N75" s="23"/>
      <c r="O75" s="24"/>
      <c r="P75" s="23"/>
      <c r="Q75" s="24"/>
      <c r="R75" s="2"/>
    </row>
    <row r="76" spans="5:18">
      <c r="E76" s="19"/>
      <c r="F76" s="25"/>
      <c r="H76" s="19"/>
      <c r="I76" s="25"/>
      <c r="J76" s="21"/>
      <c r="K76" s="24"/>
      <c r="L76" s="23"/>
      <c r="M76" s="24"/>
      <c r="N76" s="23"/>
      <c r="O76" s="24"/>
      <c r="P76" s="23"/>
      <c r="Q76" s="24"/>
      <c r="R76" s="2"/>
    </row>
    <row r="77" spans="5:18">
      <c r="E77" s="19"/>
      <c r="F77" s="25"/>
      <c r="H77" s="19"/>
      <c r="I77" s="25"/>
      <c r="J77" s="21"/>
      <c r="K77" s="24"/>
      <c r="L77" s="23"/>
      <c r="M77" s="24"/>
      <c r="N77" s="23"/>
      <c r="O77" s="24"/>
      <c r="P77" s="23"/>
      <c r="Q77" s="24"/>
      <c r="R77" s="2"/>
    </row>
    <row r="78" spans="5:18">
      <c r="E78" s="19"/>
      <c r="F78" s="25"/>
      <c r="H78" s="19"/>
      <c r="I78" s="25"/>
      <c r="J78" s="21"/>
      <c r="K78" s="24"/>
      <c r="L78" s="23"/>
      <c r="M78" s="24"/>
      <c r="N78" s="23"/>
      <c r="O78" s="24"/>
      <c r="P78" s="23"/>
      <c r="Q78" s="24"/>
      <c r="R78" s="2"/>
    </row>
    <row r="79" spans="5:18">
      <c r="E79" s="19"/>
      <c r="F79" s="25"/>
      <c r="H79" s="19"/>
      <c r="I79" s="25"/>
      <c r="J79" s="21"/>
      <c r="K79" s="24"/>
      <c r="L79" s="23"/>
      <c r="M79" s="24"/>
      <c r="N79" s="23"/>
      <c r="O79" s="24"/>
      <c r="P79" s="23"/>
      <c r="Q79" s="24"/>
      <c r="R79" s="2"/>
    </row>
    <row r="80" spans="5:18">
      <c r="E80" s="19"/>
      <c r="F80" s="25"/>
      <c r="H80" s="19"/>
      <c r="I80" s="25"/>
      <c r="J80" s="21"/>
      <c r="K80" s="24"/>
      <c r="L80" s="23"/>
      <c r="M80" s="24"/>
      <c r="N80" s="23"/>
      <c r="O80" s="24"/>
      <c r="P80" s="23"/>
      <c r="Q80" s="24"/>
      <c r="R80" s="2"/>
    </row>
    <row r="81" spans="5:18">
      <c r="E81" s="19"/>
      <c r="F81" s="25"/>
      <c r="H81" s="19"/>
      <c r="I81" s="25"/>
      <c r="J81" s="21"/>
      <c r="K81" s="24"/>
      <c r="L81" s="23"/>
      <c r="M81" s="24"/>
      <c r="N81" s="23"/>
      <c r="O81" s="24"/>
      <c r="P81" s="23"/>
      <c r="Q81" s="24"/>
      <c r="R81" s="2"/>
    </row>
    <row r="82" spans="5:18">
      <c r="E82" s="19"/>
      <c r="F82" s="25"/>
      <c r="H82" s="19"/>
      <c r="I82" s="25"/>
      <c r="J82" s="21"/>
      <c r="K82" s="24"/>
      <c r="L82" s="23"/>
      <c r="M82" s="24"/>
      <c r="N82" s="23"/>
      <c r="O82" s="24"/>
      <c r="P82" s="23"/>
      <c r="Q82" s="24"/>
      <c r="R82" s="2"/>
    </row>
    <row r="83" spans="5:18">
      <c r="E83" s="19"/>
      <c r="F83" s="25"/>
      <c r="H83" s="19"/>
      <c r="I83" s="25"/>
      <c r="J83" s="21"/>
      <c r="K83" s="24"/>
      <c r="L83" s="23"/>
      <c r="M83" s="24"/>
      <c r="N83" s="23"/>
      <c r="O83" s="24"/>
      <c r="P83" s="23"/>
      <c r="Q83" s="24"/>
      <c r="R83" s="2"/>
    </row>
    <row r="84" spans="5:18">
      <c r="E84" s="19"/>
      <c r="F84" s="25"/>
      <c r="H84" s="19"/>
      <c r="I84" s="25"/>
      <c r="J84" s="21"/>
      <c r="K84" s="24"/>
      <c r="L84" s="23"/>
      <c r="M84" s="24"/>
      <c r="N84" s="23"/>
      <c r="O84" s="24"/>
      <c r="P84" s="23"/>
      <c r="Q84" s="24"/>
      <c r="R84" s="2"/>
    </row>
    <row r="85" spans="5:18">
      <c r="E85" s="19"/>
      <c r="F85" s="25"/>
      <c r="H85" s="19"/>
      <c r="I85" s="25"/>
      <c r="J85" s="21"/>
      <c r="K85" s="24"/>
      <c r="L85" s="23"/>
      <c r="M85" s="24"/>
      <c r="N85" s="23"/>
      <c r="O85" s="24"/>
      <c r="P85" s="23"/>
      <c r="Q85" s="24"/>
      <c r="R85" s="2"/>
    </row>
    <row r="86" spans="5:18">
      <c r="E86" s="19"/>
      <c r="F86" s="25"/>
      <c r="H86" s="19"/>
      <c r="I86" s="25"/>
      <c r="J86" s="21"/>
      <c r="K86" s="24"/>
      <c r="L86" s="23"/>
      <c r="M86" s="24"/>
      <c r="N86" s="23"/>
      <c r="O86" s="24"/>
      <c r="P86" s="23"/>
      <c r="Q86" s="24"/>
      <c r="R86" s="2"/>
    </row>
    <row r="87" spans="5:18">
      <c r="E87" s="19"/>
      <c r="F87" s="25"/>
      <c r="H87" s="19"/>
      <c r="I87" s="25"/>
      <c r="J87" s="21"/>
      <c r="K87" s="24"/>
      <c r="L87" s="23"/>
      <c r="M87" s="24"/>
      <c r="N87" s="23"/>
      <c r="O87" s="24"/>
      <c r="P87" s="23"/>
      <c r="Q87" s="24"/>
      <c r="R87" s="2"/>
    </row>
    <row r="88" spans="5:18">
      <c r="E88" s="19"/>
      <c r="F88" s="25"/>
      <c r="H88" s="19"/>
      <c r="I88" s="25"/>
      <c r="J88" s="21"/>
      <c r="K88" s="24"/>
      <c r="L88" s="23"/>
      <c r="M88" s="24"/>
      <c r="N88" s="23"/>
      <c r="O88" s="24"/>
      <c r="P88" s="23"/>
      <c r="Q88" s="24"/>
      <c r="R88" s="2"/>
    </row>
    <row r="89" spans="5:18">
      <c r="E89" s="19"/>
      <c r="F89" s="25"/>
      <c r="H89" s="19"/>
      <c r="I89" s="25"/>
      <c r="J89" s="21"/>
      <c r="K89" s="24"/>
      <c r="L89" s="23"/>
      <c r="M89" s="24"/>
      <c r="N89" s="23"/>
      <c r="O89" s="24"/>
      <c r="P89" s="23"/>
      <c r="Q89" s="24"/>
      <c r="R89" s="2"/>
    </row>
    <row r="90" spans="5:18">
      <c r="E90" s="19"/>
      <c r="F90" s="25"/>
      <c r="H90" s="19"/>
      <c r="I90" s="25"/>
      <c r="J90" s="21"/>
      <c r="K90" s="24"/>
      <c r="L90" s="23"/>
      <c r="M90" s="24"/>
      <c r="N90" s="23"/>
      <c r="O90" s="24"/>
      <c r="P90" s="23"/>
      <c r="Q90" s="24"/>
      <c r="R90" s="2"/>
    </row>
    <row r="91" spans="5:18">
      <c r="E91" s="19"/>
      <c r="F91" s="25"/>
      <c r="H91" s="19"/>
      <c r="I91" s="25"/>
      <c r="J91" s="21"/>
      <c r="K91" s="24"/>
      <c r="L91" s="23"/>
      <c r="M91" s="24"/>
      <c r="N91" s="23"/>
      <c r="O91" s="24"/>
      <c r="P91" s="23"/>
      <c r="Q91" s="24"/>
      <c r="R91" s="2"/>
    </row>
    <row r="92" spans="5:18">
      <c r="E92" s="19"/>
      <c r="F92" s="25"/>
      <c r="H92" s="19"/>
      <c r="I92" s="25"/>
      <c r="J92" s="21"/>
      <c r="K92" s="24"/>
      <c r="L92" s="23"/>
      <c r="M92" s="24"/>
      <c r="N92" s="23"/>
      <c r="O92" s="24"/>
      <c r="P92" s="23"/>
      <c r="Q92" s="24"/>
      <c r="R92" s="2"/>
    </row>
    <row r="93" spans="5:18">
      <c r="E93" s="19"/>
      <c r="F93" s="25"/>
      <c r="H93" s="19"/>
      <c r="I93" s="25"/>
      <c r="J93" s="21"/>
      <c r="K93" s="24"/>
      <c r="L93" s="23"/>
      <c r="M93" s="24"/>
      <c r="N93" s="23"/>
      <c r="O93" s="24"/>
      <c r="P93" s="23"/>
      <c r="Q93" s="24"/>
      <c r="R93" s="2"/>
    </row>
    <row r="94" spans="5:18">
      <c r="E94" s="19"/>
      <c r="F94" s="25"/>
      <c r="H94" s="19"/>
      <c r="I94" s="25"/>
      <c r="J94" s="21"/>
      <c r="K94" s="24"/>
      <c r="L94" s="23"/>
      <c r="M94" s="24"/>
      <c r="N94" s="23"/>
      <c r="O94" s="24"/>
      <c r="P94" s="23"/>
      <c r="Q94" s="24"/>
      <c r="R94" s="2"/>
    </row>
    <row r="95" spans="5:18">
      <c r="E95" s="19"/>
      <c r="F95" s="25"/>
      <c r="H95" s="19"/>
      <c r="I95" s="25"/>
      <c r="J95" s="21"/>
      <c r="K95" s="24"/>
      <c r="L95" s="23"/>
      <c r="M95" s="24"/>
      <c r="N95" s="23"/>
      <c r="O95" s="24"/>
      <c r="P95" s="23"/>
      <c r="Q95" s="24"/>
      <c r="R95" s="2"/>
    </row>
    <row r="96" spans="5:18">
      <c r="E96" s="19"/>
      <c r="F96" s="25"/>
      <c r="H96" s="19"/>
      <c r="I96" s="25"/>
      <c r="J96" s="21"/>
      <c r="K96" s="24"/>
      <c r="L96" s="23"/>
      <c r="M96" s="24"/>
      <c r="N96" s="23"/>
      <c r="O96" s="24"/>
      <c r="P96" s="23"/>
      <c r="Q96" s="24"/>
      <c r="R96" s="2"/>
    </row>
    <row r="97" spans="5:18">
      <c r="E97" s="19"/>
      <c r="F97" s="25"/>
      <c r="H97" s="19"/>
      <c r="I97" s="25"/>
      <c r="J97" s="21"/>
      <c r="K97" s="24"/>
      <c r="L97" s="23"/>
      <c r="M97" s="24"/>
      <c r="N97" s="23"/>
      <c r="O97" s="24"/>
      <c r="P97" s="23"/>
      <c r="Q97" s="24"/>
      <c r="R97" s="2"/>
    </row>
    <row r="98" spans="5:18">
      <c r="E98" s="19"/>
      <c r="F98" s="25"/>
      <c r="H98" s="19"/>
      <c r="I98" s="25"/>
      <c r="J98" s="21"/>
      <c r="K98" s="24"/>
      <c r="L98" s="23"/>
      <c r="M98" s="24"/>
      <c r="N98" s="23"/>
      <c r="O98" s="24"/>
      <c r="P98" s="23"/>
      <c r="Q98" s="24"/>
      <c r="R98" s="2"/>
    </row>
    <row r="99" spans="5:18">
      <c r="E99" s="19"/>
      <c r="F99" s="25"/>
      <c r="H99" s="19"/>
      <c r="I99" s="25"/>
      <c r="J99" s="21"/>
      <c r="K99" s="24"/>
      <c r="L99" s="23"/>
      <c r="M99" s="24"/>
      <c r="N99" s="23"/>
      <c r="O99" s="24"/>
      <c r="P99" s="23"/>
      <c r="Q99" s="24"/>
      <c r="R99" s="2"/>
    </row>
    <row r="100" spans="5:18">
      <c r="E100" s="19"/>
      <c r="F100" s="25"/>
      <c r="H100" s="19"/>
      <c r="I100" s="25"/>
      <c r="J100" s="21"/>
      <c r="K100" s="24"/>
      <c r="L100" s="23"/>
      <c r="M100" s="24"/>
      <c r="N100" s="23"/>
      <c r="O100" s="24"/>
      <c r="P100" s="23"/>
      <c r="Q100" s="24"/>
      <c r="R100" s="2"/>
    </row>
    <row r="101" spans="5:18">
      <c r="E101" s="19"/>
      <c r="F101" s="25"/>
      <c r="H101" s="19"/>
      <c r="I101" s="25"/>
      <c r="J101" s="21"/>
      <c r="K101" s="24"/>
      <c r="L101" s="23"/>
      <c r="M101" s="24"/>
      <c r="N101" s="23"/>
      <c r="O101" s="24"/>
      <c r="P101" s="23"/>
      <c r="Q101" s="24"/>
      <c r="R101" s="2"/>
    </row>
    <row r="102" spans="5:18">
      <c r="E102" s="19"/>
      <c r="F102" s="25"/>
      <c r="H102" s="19"/>
      <c r="I102" s="25"/>
      <c r="J102" s="21"/>
      <c r="K102" s="24"/>
      <c r="L102" s="23"/>
      <c r="M102" s="24"/>
      <c r="N102" s="23"/>
      <c r="O102" s="24"/>
      <c r="P102" s="23"/>
      <c r="Q102" s="24"/>
      <c r="R102" s="2"/>
    </row>
    <row r="103" spans="5:18">
      <c r="E103" s="19"/>
      <c r="F103" s="25"/>
      <c r="H103" s="19"/>
      <c r="I103" s="25"/>
      <c r="J103" s="21"/>
      <c r="K103" s="24"/>
      <c r="L103" s="23"/>
      <c r="M103" s="24"/>
      <c r="N103" s="23"/>
      <c r="O103" s="24"/>
      <c r="P103" s="23"/>
      <c r="Q103" s="24"/>
      <c r="R103" s="2"/>
    </row>
    <row r="104" spans="5:18">
      <c r="E104" s="19"/>
      <c r="F104" s="25"/>
      <c r="H104" s="19"/>
      <c r="I104" s="25"/>
      <c r="J104" s="21"/>
      <c r="K104" s="24"/>
      <c r="L104" s="23"/>
      <c r="M104" s="24"/>
      <c r="N104" s="23"/>
      <c r="O104" s="24"/>
      <c r="P104" s="23"/>
      <c r="Q104" s="24"/>
      <c r="R104" s="2"/>
    </row>
    <row r="105" spans="5:18">
      <c r="E105" s="19"/>
      <c r="H105" s="19"/>
      <c r="J105" s="21"/>
      <c r="K105" s="24"/>
      <c r="L105" s="23"/>
      <c r="M105" s="24"/>
      <c r="N105" s="23"/>
      <c r="O105" s="24"/>
      <c r="P105" s="23"/>
      <c r="Q105" s="24"/>
      <c r="R105" s="2"/>
    </row>
    <row r="106" spans="5:18">
      <c r="E106" s="19"/>
      <c r="H106" s="19"/>
      <c r="J106" s="21"/>
      <c r="K106" s="24"/>
      <c r="L106" s="23"/>
      <c r="M106" s="24"/>
      <c r="N106" s="23"/>
      <c r="O106" s="24"/>
      <c r="P106" s="23"/>
      <c r="Q106" s="24"/>
      <c r="R106" s="2"/>
    </row>
    <row r="107" spans="5:18">
      <c r="E107" s="19"/>
      <c r="H107" s="19"/>
      <c r="J107" s="21"/>
      <c r="K107" s="24"/>
      <c r="L107" s="23"/>
      <c r="M107" s="24"/>
      <c r="N107" s="23"/>
      <c r="O107" s="24"/>
      <c r="P107" s="23"/>
      <c r="Q107" s="24"/>
      <c r="R107" s="2"/>
    </row>
    <row r="108" spans="5:18">
      <c r="E108" s="19"/>
      <c r="H108" s="19"/>
      <c r="J108" s="21"/>
      <c r="K108" s="24"/>
      <c r="L108" s="23"/>
      <c r="M108" s="24"/>
      <c r="N108" s="23"/>
      <c r="O108" s="24"/>
      <c r="P108" s="23"/>
      <c r="Q108" s="24"/>
      <c r="R108" s="2"/>
    </row>
    <row r="109" spans="5:18">
      <c r="E109" s="19"/>
      <c r="H109" s="19"/>
      <c r="J109" s="21"/>
      <c r="K109" s="24"/>
      <c r="L109" s="23"/>
      <c r="M109" s="24"/>
      <c r="N109" s="23"/>
      <c r="O109" s="24"/>
      <c r="P109" s="23"/>
      <c r="Q109" s="24"/>
      <c r="R109" s="2"/>
    </row>
    <row r="110" spans="5:18">
      <c r="E110" s="19"/>
      <c r="H110" s="19"/>
      <c r="J110" s="21"/>
      <c r="K110" s="24"/>
      <c r="L110" s="23"/>
      <c r="M110" s="24"/>
      <c r="N110" s="23"/>
      <c r="O110" s="24"/>
      <c r="P110" s="23"/>
      <c r="Q110" s="24"/>
      <c r="R110" s="2"/>
    </row>
    <row r="111" spans="5:18">
      <c r="E111" s="19"/>
      <c r="H111" s="19"/>
      <c r="J111" s="21"/>
      <c r="K111" s="24"/>
      <c r="L111" s="23"/>
      <c r="M111" s="24"/>
      <c r="N111" s="23"/>
      <c r="O111" s="24"/>
      <c r="P111" s="23"/>
      <c r="Q111" s="24"/>
      <c r="R111" s="2"/>
    </row>
    <row r="112" spans="5:18">
      <c r="E112" s="19"/>
      <c r="H112" s="19"/>
      <c r="J112" s="21"/>
      <c r="K112" s="24"/>
      <c r="L112" s="23"/>
      <c r="M112" s="24"/>
      <c r="N112" s="23"/>
      <c r="O112" s="24"/>
      <c r="P112" s="23"/>
      <c r="Q112" s="24"/>
      <c r="R112" s="2"/>
    </row>
    <row r="113" spans="5:18">
      <c r="E113" s="19"/>
      <c r="H113" s="19"/>
      <c r="J113" s="21"/>
      <c r="K113" s="24"/>
      <c r="L113" s="23"/>
      <c r="M113" s="24"/>
      <c r="N113" s="23"/>
      <c r="O113" s="24"/>
      <c r="P113" s="23"/>
      <c r="Q113" s="24"/>
      <c r="R113" s="2"/>
    </row>
    <row r="114" spans="5:18">
      <c r="E114" s="19"/>
      <c r="H114" s="19"/>
      <c r="J114" s="21"/>
      <c r="K114" s="24"/>
      <c r="L114" s="23"/>
      <c r="M114" s="24"/>
      <c r="N114" s="23"/>
      <c r="O114" s="24"/>
      <c r="P114" s="23"/>
      <c r="Q114" s="24"/>
      <c r="R114" s="2"/>
    </row>
    <row r="115" spans="5:18">
      <c r="E115" s="19"/>
      <c r="H115" s="19"/>
      <c r="J115" s="21"/>
      <c r="K115" s="24"/>
      <c r="L115" s="23"/>
      <c r="M115" s="24"/>
      <c r="N115" s="23"/>
      <c r="O115" s="24"/>
      <c r="P115" s="23"/>
      <c r="Q115" s="24"/>
      <c r="R115" s="2"/>
    </row>
    <row r="116" spans="5:18">
      <c r="E116" s="19"/>
      <c r="H116" s="19"/>
      <c r="J116" s="21"/>
      <c r="K116" s="24"/>
      <c r="L116" s="23"/>
      <c r="M116" s="24"/>
      <c r="N116" s="23"/>
      <c r="O116" s="24"/>
      <c r="P116" s="23"/>
      <c r="Q116" s="24"/>
      <c r="R116" s="2"/>
    </row>
    <row r="117" spans="5:18">
      <c r="E117" s="19"/>
      <c r="H117" s="19"/>
      <c r="J117" s="21"/>
      <c r="K117" s="24"/>
      <c r="L117" s="23"/>
      <c r="M117" s="24"/>
      <c r="N117" s="23"/>
      <c r="O117" s="24"/>
      <c r="P117" s="23"/>
      <c r="Q117" s="24"/>
      <c r="R117" s="2"/>
    </row>
    <row r="118" spans="5:18">
      <c r="E118" s="19"/>
      <c r="H118" s="19"/>
      <c r="J118" s="21"/>
      <c r="K118" s="24"/>
      <c r="L118" s="23"/>
      <c r="M118" s="24"/>
      <c r="N118" s="23"/>
      <c r="O118" s="24"/>
      <c r="P118" s="23"/>
      <c r="Q118" s="24"/>
      <c r="R118" s="2"/>
    </row>
    <row r="119" spans="5:18">
      <c r="E119" s="19"/>
      <c r="H119" s="19"/>
      <c r="J119" s="21"/>
      <c r="K119" s="24"/>
      <c r="L119" s="23"/>
      <c r="M119" s="24"/>
      <c r="N119" s="23"/>
      <c r="O119" s="24"/>
      <c r="P119" s="23"/>
      <c r="Q119" s="24"/>
      <c r="R119" s="2"/>
    </row>
    <row r="120" spans="5:18">
      <c r="E120" s="19"/>
      <c r="H120" s="19"/>
      <c r="J120" s="21"/>
      <c r="K120" s="24"/>
      <c r="L120" s="23"/>
      <c r="M120" s="24"/>
      <c r="N120" s="23"/>
      <c r="O120" s="24"/>
      <c r="P120" s="23"/>
      <c r="Q120" s="24"/>
      <c r="R120" s="2"/>
    </row>
    <row r="121" spans="5:18">
      <c r="E121" s="19"/>
      <c r="H121" s="19"/>
      <c r="J121" s="21"/>
      <c r="K121" s="24"/>
      <c r="L121" s="23"/>
      <c r="M121" s="24"/>
      <c r="N121" s="23"/>
      <c r="O121" s="24"/>
      <c r="P121" s="23"/>
      <c r="Q121" s="24"/>
      <c r="R121" s="2"/>
    </row>
    <row r="122" spans="5:18">
      <c r="E122" s="19"/>
      <c r="H122" s="19"/>
      <c r="J122" s="21"/>
      <c r="K122" s="24"/>
      <c r="L122" s="23"/>
      <c r="M122" s="24"/>
      <c r="N122" s="23"/>
      <c r="O122" s="24"/>
      <c r="P122" s="23"/>
      <c r="Q122" s="24"/>
      <c r="R122" s="2"/>
    </row>
    <row r="123" spans="5:18">
      <c r="E123" s="19"/>
      <c r="H123" s="19"/>
      <c r="J123" s="21"/>
      <c r="K123" s="24"/>
      <c r="L123" s="23"/>
      <c r="M123" s="24"/>
      <c r="N123" s="23"/>
      <c r="O123" s="24"/>
      <c r="P123" s="23"/>
      <c r="Q123" s="24"/>
      <c r="R123" s="2"/>
    </row>
    <row r="124" spans="5:18">
      <c r="E124" s="19"/>
      <c r="H124" s="19"/>
      <c r="J124" s="21"/>
      <c r="K124" s="24"/>
      <c r="L124" s="23"/>
      <c r="M124" s="24"/>
      <c r="N124" s="23"/>
      <c r="O124" s="24"/>
      <c r="P124" s="23"/>
      <c r="Q124" s="24"/>
      <c r="R124" s="2"/>
    </row>
    <row r="125" spans="5:18">
      <c r="E125" s="19"/>
      <c r="H125" s="19"/>
      <c r="J125" s="21"/>
      <c r="K125" s="24"/>
      <c r="L125" s="23"/>
      <c r="M125" s="24"/>
      <c r="N125" s="23"/>
      <c r="O125" s="24"/>
      <c r="P125" s="23"/>
      <c r="Q125" s="24"/>
      <c r="R125" s="2"/>
    </row>
    <row r="126" spans="5:18">
      <c r="E126" s="19"/>
      <c r="H126" s="19"/>
      <c r="J126" s="21"/>
      <c r="K126" s="24"/>
      <c r="L126" s="23"/>
      <c r="M126" s="24"/>
      <c r="N126" s="23"/>
      <c r="O126" s="24"/>
      <c r="P126" s="23"/>
      <c r="Q126" s="24"/>
      <c r="R126" s="2"/>
    </row>
    <row r="127" spans="5:18">
      <c r="E127" s="19"/>
      <c r="H127" s="19"/>
      <c r="J127" s="21"/>
      <c r="K127" s="24"/>
      <c r="L127" s="23"/>
      <c r="M127" s="24"/>
      <c r="N127" s="23"/>
      <c r="O127" s="24"/>
      <c r="P127" s="23"/>
      <c r="Q127" s="24"/>
      <c r="R127" s="2"/>
    </row>
    <row r="128" spans="5:18">
      <c r="E128" s="19"/>
      <c r="H128" s="19"/>
      <c r="J128" s="21"/>
      <c r="K128" s="24"/>
      <c r="L128" s="23"/>
      <c r="M128" s="24"/>
      <c r="N128" s="23"/>
      <c r="O128" s="24"/>
      <c r="P128" s="23"/>
      <c r="Q128" s="24"/>
      <c r="R128" s="2"/>
    </row>
    <row r="129" spans="5:18">
      <c r="E129" s="19"/>
      <c r="H129" s="19"/>
      <c r="J129" s="21"/>
      <c r="K129" s="24"/>
      <c r="L129" s="23"/>
      <c r="M129" s="24"/>
      <c r="N129" s="23"/>
      <c r="O129" s="24"/>
      <c r="P129" s="23"/>
      <c r="Q129" s="24"/>
      <c r="R129" s="2"/>
    </row>
    <row r="130" spans="5:18">
      <c r="E130" s="19"/>
      <c r="H130" s="19"/>
      <c r="J130" s="21"/>
      <c r="K130" s="24"/>
      <c r="L130" s="23"/>
      <c r="M130" s="24"/>
      <c r="N130" s="23"/>
      <c r="O130" s="24"/>
      <c r="P130" s="23"/>
      <c r="Q130" s="24"/>
      <c r="R130" s="2"/>
    </row>
    <row r="131" spans="5:18">
      <c r="E131" s="19"/>
      <c r="H131" s="19"/>
      <c r="J131" s="21"/>
      <c r="K131" s="24"/>
      <c r="L131" s="23"/>
      <c r="M131" s="24"/>
      <c r="N131" s="23"/>
      <c r="O131" s="24"/>
      <c r="P131" s="23"/>
      <c r="Q131" s="24"/>
      <c r="R131" s="2"/>
    </row>
    <row r="132" spans="5:18">
      <c r="E132" s="19"/>
      <c r="H132" s="19"/>
      <c r="J132" s="21"/>
      <c r="K132" s="24"/>
      <c r="L132" s="23"/>
      <c r="M132" s="24"/>
      <c r="N132" s="23"/>
      <c r="O132" s="24"/>
      <c r="P132" s="23"/>
      <c r="Q132" s="24"/>
      <c r="R132" s="2"/>
    </row>
    <row r="133" spans="5:18">
      <c r="E133" s="19"/>
      <c r="H133" s="19"/>
      <c r="J133" s="21"/>
      <c r="K133" s="24"/>
      <c r="L133" s="23"/>
      <c r="M133" s="24"/>
      <c r="N133" s="23"/>
      <c r="O133" s="24"/>
      <c r="P133" s="23"/>
      <c r="Q133" s="24"/>
      <c r="R133" s="2"/>
    </row>
    <row r="134" spans="5:18">
      <c r="E134" s="19"/>
      <c r="H134" s="19"/>
      <c r="J134" s="21"/>
      <c r="K134" s="24"/>
      <c r="L134" s="23"/>
      <c r="M134" s="24"/>
      <c r="N134" s="23"/>
      <c r="O134" s="24"/>
      <c r="P134" s="23"/>
      <c r="Q134" s="24"/>
      <c r="R134" s="2"/>
    </row>
    <row r="135" spans="5:18">
      <c r="E135" s="19"/>
      <c r="H135" s="19"/>
      <c r="J135" s="21"/>
      <c r="K135" s="24"/>
      <c r="L135" s="23"/>
      <c r="M135" s="24"/>
      <c r="N135" s="23"/>
      <c r="O135" s="24"/>
      <c r="P135" s="23"/>
      <c r="Q135" s="24"/>
      <c r="R135" s="2"/>
    </row>
    <row r="136" spans="5:18">
      <c r="E136" s="19"/>
      <c r="H136" s="19"/>
      <c r="J136" s="21"/>
      <c r="K136" s="24"/>
      <c r="L136" s="23"/>
      <c r="M136" s="24"/>
      <c r="N136" s="23"/>
      <c r="O136" s="24"/>
      <c r="P136" s="23"/>
      <c r="Q136" s="24"/>
      <c r="R136" s="2"/>
    </row>
    <row r="137" spans="5:18">
      <c r="E137" s="19"/>
      <c r="H137" s="19"/>
      <c r="J137" s="21"/>
      <c r="K137" s="24"/>
      <c r="L137" s="23"/>
      <c r="M137" s="24"/>
      <c r="N137" s="23"/>
      <c r="O137" s="24"/>
      <c r="P137" s="23"/>
      <c r="Q137" s="24"/>
      <c r="R137" s="2"/>
    </row>
    <row r="138" spans="5:18">
      <c r="E138" s="19"/>
      <c r="H138" s="19"/>
      <c r="J138" s="21"/>
      <c r="K138" s="24"/>
      <c r="L138" s="23"/>
      <c r="M138" s="24"/>
      <c r="N138" s="23"/>
      <c r="O138" s="24"/>
      <c r="P138" s="23"/>
      <c r="Q138" s="24"/>
      <c r="R138" s="2"/>
    </row>
    <row r="139" spans="5:18">
      <c r="E139" s="19"/>
      <c r="H139" s="19"/>
      <c r="J139" s="21"/>
      <c r="K139" s="24"/>
      <c r="L139" s="23"/>
      <c r="M139" s="24"/>
      <c r="N139" s="23"/>
      <c r="O139" s="24"/>
      <c r="P139" s="23"/>
      <c r="Q139" s="24"/>
      <c r="R139" s="2"/>
    </row>
    <row r="140" spans="5:18">
      <c r="E140" s="19"/>
      <c r="H140" s="19"/>
      <c r="J140" s="21"/>
      <c r="K140" s="24"/>
      <c r="L140" s="23"/>
      <c r="M140" s="24"/>
      <c r="N140" s="23"/>
      <c r="O140" s="24"/>
      <c r="P140" s="23"/>
      <c r="Q140" s="24"/>
      <c r="R140" s="2"/>
    </row>
    <row r="141" spans="5:18">
      <c r="E141" s="19"/>
      <c r="H141" s="19"/>
      <c r="J141" s="21"/>
      <c r="K141" s="24"/>
      <c r="L141" s="23"/>
      <c r="M141" s="24"/>
      <c r="N141" s="23"/>
      <c r="O141" s="24"/>
      <c r="P141" s="23"/>
      <c r="Q141" s="24"/>
      <c r="R141" s="2"/>
    </row>
    <row r="142" spans="5:18">
      <c r="E142" s="19"/>
      <c r="H142" s="19"/>
      <c r="J142" s="21"/>
      <c r="K142" s="24"/>
      <c r="L142" s="23"/>
      <c r="M142" s="24"/>
      <c r="N142" s="23"/>
      <c r="O142" s="24"/>
      <c r="P142" s="23"/>
      <c r="Q142" s="24"/>
      <c r="R142" s="2"/>
    </row>
    <row r="143" spans="5:18">
      <c r="E143" s="19"/>
      <c r="H143" s="19"/>
      <c r="J143" s="21"/>
      <c r="K143" s="24"/>
      <c r="L143" s="23"/>
      <c r="M143" s="24"/>
      <c r="N143" s="23"/>
      <c r="O143" s="24"/>
      <c r="P143" s="23"/>
      <c r="Q143" s="24"/>
      <c r="R143" s="2"/>
    </row>
    <row r="144" spans="5:18">
      <c r="E144" s="19"/>
      <c r="H144" s="19"/>
      <c r="J144" s="21"/>
      <c r="K144" s="24"/>
      <c r="L144" s="23"/>
      <c r="M144" s="24"/>
      <c r="N144" s="23"/>
      <c r="O144" s="24"/>
      <c r="P144" s="23"/>
      <c r="Q144" s="24"/>
      <c r="R144" s="2"/>
    </row>
    <row r="145" spans="5:18">
      <c r="E145" s="19"/>
      <c r="H145" s="19"/>
      <c r="J145" s="21"/>
      <c r="K145" s="24"/>
      <c r="L145" s="23"/>
      <c r="M145" s="24"/>
      <c r="N145" s="23"/>
      <c r="O145" s="24"/>
      <c r="P145" s="23"/>
      <c r="Q145" s="24"/>
      <c r="R145" s="2"/>
    </row>
    <row r="146" spans="5:18">
      <c r="E146" s="19"/>
      <c r="H146" s="19"/>
      <c r="J146" s="21"/>
      <c r="K146" s="24"/>
      <c r="L146" s="23"/>
      <c r="M146" s="24"/>
      <c r="N146" s="23"/>
      <c r="O146" s="24"/>
      <c r="P146" s="23"/>
      <c r="Q146" s="24"/>
      <c r="R146" s="2"/>
    </row>
    <row r="147" spans="5:18">
      <c r="E147" s="19"/>
      <c r="H147" s="19"/>
      <c r="J147" s="21"/>
      <c r="K147" s="24"/>
      <c r="L147" s="23"/>
      <c r="M147" s="24"/>
      <c r="N147" s="23"/>
      <c r="O147" s="24"/>
      <c r="P147" s="23"/>
      <c r="Q147" s="24"/>
      <c r="R147" s="2"/>
    </row>
    <row r="148" spans="5:18">
      <c r="E148" s="19"/>
      <c r="H148" s="19"/>
      <c r="J148" s="21"/>
      <c r="K148" s="24"/>
      <c r="L148" s="23"/>
      <c r="M148" s="24"/>
      <c r="N148" s="23"/>
      <c r="O148" s="24"/>
      <c r="P148" s="23"/>
      <c r="Q148" s="24"/>
      <c r="R148" s="2"/>
    </row>
    <row r="149" spans="5:18">
      <c r="E149" s="19"/>
      <c r="H149" s="19"/>
      <c r="J149" s="21"/>
      <c r="K149" s="24"/>
      <c r="L149" s="23"/>
      <c r="M149" s="24"/>
      <c r="N149" s="23"/>
      <c r="O149" s="24"/>
      <c r="P149" s="23"/>
      <c r="Q149" s="24"/>
      <c r="R149" s="2"/>
    </row>
    <row r="150" spans="5:18">
      <c r="E150" s="19"/>
      <c r="H150" s="19"/>
      <c r="J150" s="21"/>
      <c r="K150" s="24"/>
      <c r="L150" s="23"/>
      <c r="M150" s="24"/>
      <c r="N150" s="23"/>
      <c r="O150" s="24"/>
      <c r="P150" s="23"/>
      <c r="Q150" s="24"/>
      <c r="R150" s="2"/>
    </row>
    <row r="151" spans="5:18">
      <c r="E151" s="19"/>
      <c r="H151" s="19"/>
      <c r="J151" s="21"/>
      <c r="K151" s="24"/>
      <c r="L151" s="23"/>
      <c r="M151" s="24"/>
      <c r="N151" s="23"/>
      <c r="O151" s="24"/>
      <c r="P151" s="23"/>
      <c r="Q151" s="24"/>
      <c r="R151" s="2"/>
    </row>
    <row r="152" spans="5:18">
      <c r="E152" s="19"/>
      <c r="H152" s="19"/>
      <c r="J152" s="21"/>
      <c r="K152" s="24"/>
      <c r="L152" s="23"/>
      <c r="M152" s="24"/>
      <c r="N152" s="23"/>
      <c r="O152" s="24"/>
      <c r="P152" s="23"/>
      <c r="Q152" s="24"/>
      <c r="R152" s="2"/>
    </row>
    <row r="153" spans="5:18">
      <c r="E153" s="19"/>
      <c r="H153" s="19"/>
      <c r="J153" s="21"/>
      <c r="K153" s="24"/>
      <c r="L153" s="23"/>
      <c r="M153" s="24"/>
      <c r="N153" s="23"/>
      <c r="O153" s="24"/>
      <c r="P153" s="23"/>
      <c r="Q153" s="24"/>
      <c r="R153" s="2"/>
    </row>
    <row r="154" spans="5:18">
      <c r="E154" s="19"/>
      <c r="H154" s="19"/>
      <c r="J154" s="21"/>
      <c r="K154" s="24"/>
      <c r="L154" s="23"/>
      <c r="M154" s="24"/>
      <c r="N154" s="23"/>
      <c r="O154" s="24"/>
      <c r="P154" s="23"/>
      <c r="Q154" s="24"/>
      <c r="R154" s="2"/>
    </row>
    <row r="155" spans="5:18">
      <c r="E155" s="19"/>
      <c r="H155" s="19"/>
      <c r="J155" s="21"/>
      <c r="K155" s="24"/>
      <c r="L155" s="23"/>
      <c r="M155" s="24"/>
      <c r="N155" s="23"/>
      <c r="O155" s="24"/>
      <c r="P155" s="23"/>
      <c r="Q155" s="24"/>
      <c r="R155" s="2"/>
    </row>
    <row r="156" spans="5:18">
      <c r="E156" s="19"/>
      <c r="H156" s="19"/>
      <c r="J156" s="21"/>
      <c r="K156" s="24"/>
      <c r="L156" s="23"/>
      <c r="M156" s="24"/>
      <c r="N156" s="23"/>
      <c r="O156" s="24"/>
      <c r="P156" s="23"/>
      <c r="Q156" s="24"/>
      <c r="R156" s="2"/>
    </row>
    <row r="157" spans="5:18">
      <c r="E157" s="19"/>
      <c r="H157" s="19"/>
      <c r="J157" s="21"/>
      <c r="K157" s="24"/>
      <c r="L157" s="23"/>
      <c r="M157" s="24"/>
      <c r="N157" s="23"/>
      <c r="O157" s="24"/>
      <c r="P157" s="23"/>
      <c r="Q157" s="24"/>
      <c r="R157" s="2"/>
    </row>
    <row r="158" spans="5:18">
      <c r="E158" s="19"/>
      <c r="H158" s="19"/>
      <c r="J158" s="21"/>
      <c r="K158" s="24"/>
      <c r="L158" s="23"/>
      <c r="M158" s="24"/>
      <c r="N158" s="23"/>
      <c r="O158" s="24"/>
      <c r="P158" s="23"/>
      <c r="Q158" s="24"/>
      <c r="R158" s="2"/>
    </row>
    <row r="159" spans="5:18">
      <c r="E159" s="19"/>
      <c r="H159" s="19"/>
      <c r="J159" s="21"/>
      <c r="K159" s="24"/>
      <c r="L159" s="23"/>
      <c r="M159" s="24"/>
      <c r="N159" s="23"/>
      <c r="O159" s="24"/>
      <c r="P159" s="23"/>
      <c r="Q159" s="24"/>
      <c r="R159" s="2"/>
    </row>
    <row r="160" spans="5:18">
      <c r="E160" s="19"/>
      <c r="H160" s="19"/>
      <c r="J160" s="21"/>
      <c r="K160" s="24"/>
      <c r="L160" s="23"/>
      <c r="M160" s="24"/>
      <c r="N160" s="23"/>
      <c r="O160" s="24"/>
      <c r="P160" s="23"/>
      <c r="Q160" s="24"/>
      <c r="R160" s="2"/>
    </row>
    <row r="161" spans="5:18">
      <c r="E161" s="19"/>
      <c r="H161" s="19"/>
      <c r="J161" s="21"/>
      <c r="K161" s="24"/>
      <c r="L161" s="23"/>
      <c r="M161" s="24"/>
      <c r="N161" s="23"/>
      <c r="O161" s="24"/>
      <c r="P161" s="23"/>
      <c r="Q161" s="24"/>
      <c r="R161" s="2"/>
    </row>
    <row r="162" spans="5:18">
      <c r="E162" s="19"/>
      <c r="H162" s="19"/>
      <c r="J162" s="21"/>
      <c r="K162" s="24"/>
      <c r="L162" s="23"/>
      <c r="M162" s="24"/>
      <c r="N162" s="23"/>
      <c r="O162" s="24"/>
      <c r="P162" s="23"/>
      <c r="Q162" s="24"/>
      <c r="R162" s="2"/>
    </row>
    <row r="163" spans="5:18">
      <c r="E163" s="19"/>
      <c r="H163" s="19"/>
      <c r="J163" s="21"/>
      <c r="K163" s="24"/>
      <c r="L163" s="23"/>
      <c r="M163" s="24"/>
      <c r="N163" s="23"/>
      <c r="O163" s="24"/>
      <c r="P163" s="23"/>
      <c r="Q163" s="24"/>
      <c r="R163" s="2"/>
    </row>
    <row r="164" spans="5:18">
      <c r="E164" s="19"/>
      <c r="H164" s="19"/>
      <c r="J164" s="21"/>
      <c r="K164" s="24"/>
      <c r="L164" s="23"/>
      <c r="M164" s="24"/>
      <c r="N164" s="23"/>
      <c r="O164" s="24"/>
      <c r="P164" s="23"/>
      <c r="Q164" s="24"/>
      <c r="R164" s="2"/>
    </row>
    <row r="165" spans="5:18">
      <c r="E165" s="19"/>
      <c r="H165" s="19"/>
      <c r="J165" s="21"/>
      <c r="K165" s="24"/>
      <c r="L165" s="23"/>
      <c r="M165" s="24"/>
      <c r="N165" s="23"/>
      <c r="O165" s="24"/>
      <c r="P165" s="23"/>
      <c r="Q165" s="24"/>
      <c r="R165" s="2"/>
    </row>
    <row r="166" spans="5:18">
      <c r="E166" s="19"/>
      <c r="H166" s="19"/>
      <c r="J166" s="21"/>
      <c r="K166" s="24"/>
      <c r="L166" s="23"/>
      <c r="M166" s="24"/>
      <c r="N166" s="23"/>
      <c r="O166" s="24"/>
      <c r="P166" s="23"/>
      <c r="Q166" s="24"/>
      <c r="R166" s="2"/>
    </row>
    <row r="167" spans="5:18">
      <c r="E167" s="19"/>
      <c r="H167" s="19"/>
      <c r="J167" s="21"/>
      <c r="K167" s="24"/>
      <c r="L167" s="23"/>
      <c r="M167" s="24"/>
      <c r="N167" s="23"/>
      <c r="O167" s="24"/>
      <c r="P167" s="23"/>
      <c r="Q167" s="24"/>
      <c r="R167" s="2"/>
    </row>
    <row r="168" spans="5:18">
      <c r="E168" s="19"/>
      <c r="H168" s="19"/>
      <c r="J168" s="21"/>
      <c r="K168" s="24"/>
      <c r="L168" s="23"/>
      <c r="M168" s="24"/>
      <c r="N168" s="23"/>
      <c r="O168" s="24"/>
      <c r="P168" s="23"/>
      <c r="Q168" s="24"/>
      <c r="R168" s="2"/>
    </row>
    <row r="169" spans="5:18">
      <c r="E169" s="19"/>
      <c r="H169" s="19"/>
      <c r="J169" s="21"/>
      <c r="K169" s="24"/>
      <c r="L169" s="23"/>
      <c r="M169" s="24"/>
      <c r="N169" s="23"/>
      <c r="O169" s="24"/>
      <c r="P169" s="23"/>
      <c r="Q169" s="24"/>
      <c r="R169" s="2"/>
    </row>
    <row r="170" spans="5:18">
      <c r="E170" s="19"/>
      <c r="H170" s="19"/>
      <c r="J170" s="21"/>
      <c r="K170" s="24"/>
      <c r="L170" s="23"/>
      <c r="M170" s="24"/>
      <c r="N170" s="23"/>
      <c r="O170" s="24"/>
      <c r="P170" s="23"/>
      <c r="Q170" s="24"/>
      <c r="R170" s="2"/>
    </row>
    <row r="171" spans="5:18">
      <c r="E171" s="19"/>
      <c r="H171" s="19"/>
      <c r="J171" s="21"/>
      <c r="K171" s="24"/>
      <c r="L171" s="23"/>
      <c r="M171" s="24"/>
      <c r="N171" s="23"/>
      <c r="O171" s="24"/>
      <c r="P171" s="23"/>
      <c r="Q171" s="24"/>
      <c r="R171" s="2"/>
    </row>
    <row r="172" spans="5:18">
      <c r="E172" s="19"/>
      <c r="H172" s="19"/>
      <c r="J172" s="21"/>
      <c r="K172" s="24"/>
      <c r="L172" s="23"/>
      <c r="M172" s="24"/>
      <c r="N172" s="23"/>
      <c r="O172" s="24"/>
      <c r="P172" s="23"/>
      <c r="Q172" s="24"/>
      <c r="R172" s="2"/>
    </row>
    <row r="173" spans="5:18">
      <c r="E173" s="19"/>
      <c r="H173" s="19"/>
      <c r="J173" s="21"/>
      <c r="K173" s="24"/>
      <c r="L173" s="23"/>
      <c r="M173" s="24"/>
      <c r="N173" s="23"/>
      <c r="O173" s="24"/>
      <c r="P173" s="23"/>
      <c r="Q173" s="24"/>
      <c r="R173" s="2"/>
    </row>
    <row r="174" spans="5:18">
      <c r="E174" s="19"/>
      <c r="H174" s="19"/>
      <c r="J174" s="21"/>
      <c r="K174" s="24"/>
      <c r="L174" s="23"/>
      <c r="M174" s="24"/>
      <c r="N174" s="23"/>
      <c r="O174" s="24"/>
      <c r="P174" s="23"/>
      <c r="Q174" s="24"/>
      <c r="R174" s="2"/>
    </row>
    <row r="175" spans="5:18">
      <c r="E175" s="19"/>
      <c r="H175" s="19"/>
      <c r="J175" s="21"/>
      <c r="K175" s="24"/>
      <c r="L175" s="23"/>
      <c r="M175" s="24"/>
      <c r="N175" s="23"/>
      <c r="O175" s="24"/>
      <c r="P175" s="23"/>
      <c r="Q175" s="24"/>
      <c r="R175" s="2"/>
    </row>
    <row r="176" spans="5:18">
      <c r="E176" s="19"/>
      <c r="H176" s="19"/>
      <c r="J176" s="21"/>
      <c r="K176" s="24"/>
      <c r="L176" s="23"/>
      <c r="M176" s="24"/>
      <c r="N176" s="23"/>
      <c r="O176" s="24"/>
      <c r="P176" s="23"/>
      <c r="Q176" s="24"/>
      <c r="R176" s="2"/>
    </row>
    <row r="177" spans="5:18">
      <c r="E177" s="19"/>
      <c r="H177" s="19"/>
      <c r="J177" s="21"/>
      <c r="K177" s="24"/>
      <c r="L177" s="23"/>
      <c r="M177" s="24"/>
      <c r="N177" s="23"/>
      <c r="O177" s="24"/>
      <c r="P177" s="23"/>
      <c r="Q177" s="24"/>
      <c r="R177" s="2"/>
    </row>
    <row r="178" spans="5:18">
      <c r="E178" s="19"/>
      <c r="H178" s="19"/>
      <c r="J178" s="21"/>
      <c r="K178" s="24"/>
      <c r="L178" s="23"/>
      <c r="M178" s="24"/>
      <c r="N178" s="23"/>
      <c r="O178" s="24"/>
      <c r="P178" s="23"/>
      <c r="Q178" s="24"/>
      <c r="R178" s="2"/>
    </row>
    <row r="179" spans="5:18">
      <c r="E179" s="19"/>
      <c r="H179" s="19"/>
      <c r="J179" s="21"/>
      <c r="K179" s="24"/>
      <c r="L179" s="23"/>
      <c r="M179" s="24"/>
      <c r="N179" s="23"/>
      <c r="O179" s="24"/>
      <c r="P179" s="23"/>
      <c r="Q179" s="24"/>
      <c r="R179" s="2"/>
    </row>
    <row r="180" spans="5:18">
      <c r="E180" s="19"/>
      <c r="H180" s="19"/>
      <c r="J180" s="21"/>
      <c r="K180" s="24"/>
      <c r="L180" s="23"/>
      <c r="M180" s="24"/>
      <c r="N180" s="23"/>
      <c r="O180" s="24"/>
      <c r="P180" s="23"/>
      <c r="Q180" s="24"/>
      <c r="R180" s="2"/>
    </row>
    <row r="181" spans="5:18">
      <c r="E181" s="19"/>
      <c r="H181" s="19"/>
      <c r="J181" s="21"/>
      <c r="K181" s="24"/>
      <c r="L181" s="23"/>
      <c r="M181" s="24"/>
      <c r="N181" s="23"/>
      <c r="O181" s="24"/>
      <c r="P181" s="23"/>
      <c r="Q181" s="24"/>
      <c r="R181" s="2"/>
    </row>
    <row r="182" spans="5:18">
      <c r="E182" s="19"/>
      <c r="H182" s="19"/>
      <c r="J182" s="21"/>
      <c r="K182" s="24"/>
      <c r="L182" s="23"/>
      <c r="M182" s="24"/>
      <c r="N182" s="23"/>
      <c r="O182" s="24"/>
      <c r="P182" s="23"/>
      <c r="Q182" s="24"/>
      <c r="R182" s="2"/>
    </row>
    <row r="183" spans="5:18">
      <c r="E183" s="19"/>
      <c r="H183" s="19"/>
      <c r="J183" s="21"/>
      <c r="K183" s="24"/>
      <c r="L183" s="23"/>
      <c r="M183" s="24"/>
      <c r="N183" s="23"/>
      <c r="O183" s="24"/>
      <c r="P183" s="23"/>
      <c r="Q183" s="24"/>
      <c r="R183" s="2"/>
    </row>
    <row r="184" spans="5:18">
      <c r="E184" s="19"/>
      <c r="H184" s="19"/>
      <c r="J184" s="21"/>
      <c r="K184" s="24"/>
      <c r="L184" s="23"/>
      <c r="M184" s="24"/>
      <c r="N184" s="23"/>
      <c r="O184" s="24"/>
      <c r="P184" s="23"/>
      <c r="Q184" s="24"/>
      <c r="R184" s="2"/>
    </row>
    <row r="185" spans="5:18">
      <c r="E185" s="19"/>
      <c r="H185" s="19"/>
      <c r="J185" s="21"/>
      <c r="K185" s="24"/>
      <c r="L185" s="23"/>
      <c r="M185" s="24"/>
      <c r="N185" s="23"/>
      <c r="O185" s="24"/>
      <c r="P185" s="23"/>
      <c r="Q185" s="24"/>
      <c r="R185" s="2"/>
    </row>
    <row r="186" spans="5:18">
      <c r="E186" s="19"/>
      <c r="H186" s="19"/>
      <c r="J186" s="21"/>
      <c r="K186" s="24"/>
      <c r="L186" s="23"/>
      <c r="M186" s="24"/>
      <c r="N186" s="23"/>
      <c r="O186" s="24"/>
      <c r="P186" s="23"/>
      <c r="Q186" s="24"/>
      <c r="R186" s="2"/>
    </row>
    <row r="187" spans="5:18">
      <c r="E187" s="19"/>
      <c r="H187" s="19"/>
      <c r="J187" s="21"/>
      <c r="K187" s="24"/>
      <c r="L187" s="23"/>
      <c r="M187" s="24"/>
      <c r="N187" s="23"/>
      <c r="O187" s="24"/>
      <c r="P187" s="23"/>
      <c r="Q187" s="24"/>
      <c r="R187" s="2"/>
    </row>
    <row r="188" spans="5:18">
      <c r="E188" s="19"/>
      <c r="H188" s="19"/>
      <c r="J188" s="21"/>
      <c r="K188" s="24"/>
      <c r="L188" s="23"/>
      <c r="M188" s="24"/>
      <c r="N188" s="23"/>
      <c r="O188" s="24"/>
      <c r="P188" s="23"/>
      <c r="Q188" s="24"/>
      <c r="R188" s="2"/>
    </row>
    <row r="189" spans="5:18">
      <c r="E189" s="19"/>
      <c r="H189" s="19"/>
      <c r="J189" s="21"/>
      <c r="K189" s="24"/>
      <c r="L189" s="23"/>
      <c r="M189" s="24"/>
      <c r="N189" s="23"/>
      <c r="O189" s="24"/>
      <c r="P189" s="23"/>
      <c r="Q189" s="24"/>
      <c r="R189" s="2"/>
    </row>
    <row r="190" spans="5:18">
      <c r="E190" s="19"/>
      <c r="H190" s="19"/>
      <c r="J190" s="21"/>
      <c r="K190" s="24"/>
      <c r="L190" s="23"/>
      <c r="M190" s="24"/>
      <c r="N190" s="23"/>
      <c r="O190" s="24"/>
      <c r="P190" s="23"/>
      <c r="Q190" s="24"/>
      <c r="R190" s="2"/>
    </row>
    <row r="191" spans="5:18">
      <c r="E191" s="19"/>
      <c r="H191" s="19"/>
      <c r="J191" s="21"/>
      <c r="K191" s="24"/>
      <c r="L191" s="23"/>
      <c r="M191" s="24"/>
      <c r="N191" s="23"/>
      <c r="O191" s="24"/>
      <c r="P191" s="23"/>
      <c r="Q191" s="24"/>
      <c r="R191" s="2"/>
    </row>
    <row r="192" spans="5:18">
      <c r="E192" s="19"/>
      <c r="H192" s="19"/>
      <c r="J192" s="21"/>
      <c r="K192" s="24"/>
      <c r="L192" s="23"/>
      <c r="M192" s="24"/>
      <c r="N192" s="23"/>
      <c r="O192" s="24"/>
      <c r="P192" s="23"/>
      <c r="Q192" s="24"/>
      <c r="R192" s="2"/>
    </row>
    <row r="193" spans="5:18">
      <c r="E193" s="19"/>
      <c r="H193" s="19"/>
      <c r="J193" s="21"/>
      <c r="K193" s="24"/>
      <c r="L193" s="23"/>
      <c r="M193" s="24"/>
      <c r="N193" s="23"/>
      <c r="O193" s="24"/>
      <c r="P193" s="23"/>
      <c r="Q193" s="24"/>
      <c r="R193" s="2"/>
    </row>
    <row r="194" spans="5:18">
      <c r="E194" s="19"/>
      <c r="H194" s="19"/>
      <c r="J194" s="21"/>
      <c r="K194" s="24"/>
      <c r="L194" s="23"/>
      <c r="M194" s="24"/>
      <c r="N194" s="23"/>
      <c r="O194" s="24"/>
      <c r="P194" s="23"/>
      <c r="Q194" s="24"/>
      <c r="R194" s="2"/>
    </row>
    <row r="195" spans="5:18">
      <c r="E195" s="19"/>
      <c r="H195" s="19"/>
      <c r="J195" s="21"/>
      <c r="K195" s="24"/>
      <c r="L195" s="23"/>
      <c r="M195" s="24"/>
      <c r="N195" s="23"/>
      <c r="O195" s="24"/>
      <c r="P195" s="23"/>
      <c r="Q195" s="24"/>
      <c r="R195" s="2"/>
    </row>
    <row r="196" spans="5:18">
      <c r="E196" s="19"/>
      <c r="H196" s="19"/>
      <c r="J196" s="21"/>
      <c r="K196" s="24"/>
      <c r="L196" s="23"/>
      <c r="M196" s="24"/>
      <c r="N196" s="23"/>
      <c r="O196" s="24"/>
      <c r="P196" s="23"/>
      <c r="Q196" s="24"/>
      <c r="R196" s="2"/>
    </row>
    <row r="197" spans="5:18">
      <c r="E197" s="19"/>
      <c r="H197" s="19"/>
      <c r="J197" s="21"/>
      <c r="K197" s="24"/>
      <c r="L197" s="23"/>
      <c r="M197" s="24"/>
      <c r="N197" s="23"/>
      <c r="O197" s="24"/>
      <c r="P197" s="23"/>
      <c r="Q197" s="24"/>
      <c r="R197" s="2"/>
    </row>
    <row r="198" spans="5:18">
      <c r="E198" s="19"/>
      <c r="H198" s="19"/>
      <c r="J198" s="21"/>
      <c r="K198" s="24"/>
      <c r="L198" s="23"/>
      <c r="M198" s="24"/>
      <c r="N198" s="23"/>
      <c r="O198" s="24"/>
      <c r="P198" s="23"/>
      <c r="Q198" s="24"/>
      <c r="R198" s="2"/>
    </row>
    <row r="199" spans="5:18">
      <c r="E199" s="19"/>
      <c r="H199" s="19"/>
      <c r="J199" s="21"/>
      <c r="K199" s="24"/>
      <c r="L199" s="23"/>
      <c r="M199" s="24"/>
      <c r="N199" s="23"/>
      <c r="O199" s="24"/>
      <c r="P199" s="23"/>
      <c r="Q199" s="24"/>
      <c r="R199" s="2"/>
    </row>
    <row r="200" spans="5:18">
      <c r="E200" s="19"/>
      <c r="H200" s="19"/>
      <c r="J200" s="21"/>
      <c r="K200" s="24"/>
      <c r="L200" s="23"/>
      <c r="M200" s="24"/>
      <c r="N200" s="23"/>
      <c r="O200" s="24"/>
      <c r="P200" s="23"/>
      <c r="Q200" s="24"/>
      <c r="R200" s="2"/>
    </row>
    <row r="201" spans="5:18">
      <c r="E201" s="19"/>
      <c r="H201" s="19"/>
      <c r="J201" s="21"/>
      <c r="K201" s="24"/>
      <c r="L201" s="23"/>
      <c r="M201" s="24"/>
      <c r="N201" s="23"/>
      <c r="O201" s="24"/>
      <c r="P201" s="23"/>
      <c r="Q201" s="24"/>
      <c r="R201" s="2"/>
    </row>
    <row r="202" spans="5:18">
      <c r="E202" s="19"/>
      <c r="H202" s="19"/>
      <c r="J202" s="21"/>
      <c r="K202" s="24"/>
      <c r="L202" s="23"/>
      <c r="M202" s="24"/>
      <c r="N202" s="23"/>
      <c r="O202" s="24"/>
      <c r="P202" s="23"/>
      <c r="Q202" s="24"/>
      <c r="R202" s="2"/>
    </row>
    <row r="203" spans="5:18">
      <c r="E203" s="19"/>
      <c r="H203" s="19"/>
      <c r="J203" s="21"/>
      <c r="K203" s="24"/>
      <c r="L203" s="23"/>
      <c r="M203" s="24"/>
      <c r="N203" s="23"/>
      <c r="O203" s="24"/>
      <c r="P203" s="23"/>
      <c r="Q203" s="24"/>
      <c r="R203" s="2"/>
    </row>
    <row r="204" spans="5:18">
      <c r="E204" s="19"/>
      <c r="H204" s="19"/>
      <c r="J204" s="21"/>
      <c r="K204" s="24"/>
      <c r="L204" s="23"/>
      <c r="M204" s="24"/>
      <c r="N204" s="23"/>
      <c r="O204" s="24"/>
      <c r="P204" s="23"/>
      <c r="Q204" s="24"/>
      <c r="R204" s="2"/>
    </row>
    <row r="205" spans="5:18">
      <c r="E205" s="19"/>
      <c r="H205" s="19"/>
      <c r="J205" s="21"/>
      <c r="K205" s="24"/>
      <c r="L205" s="23"/>
      <c r="M205" s="24"/>
      <c r="N205" s="23"/>
      <c r="O205" s="24"/>
      <c r="P205" s="23"/>
      <c r="Q205" s="24"/>
      <c r="R205" s="2"/>
    </row>
    <row r="206" spans="5:18">
      <c r="E206" s="19"/>
      <c r="H206" s="19"/>
      <c r="J206" s="21"/>
      <c r="K206" s="24"/>
      <c r="L206" s="23"/>
      <c r="M206" s="24"/>
      <c r="N206" s="23"/>
      <c r="O206" s="24"/>
      <c r="P206" s="23"/>
      <c r="Q206" s="24"/>
      <c r="R206" s="2"/>
    </row>
    <row r="207" spans="5:18">
      <c r="E207" s="19"/>
      <c r="H207" s="19"/>
      <c r="J207" s="21"/>
      <c r="K207" s="24"/>
      <c r="L207" s="23"/>
      <c r="M207" s="24"/>
      <c r="N207" s="23"/>
      <c r="O207" s="24"/>
      <c r="P207" s="23"/>
      <c r="Q207" s="24"/>
      <c r="R207" s="2"/>
    </row>
    <row r="208" spans="5:18">
      <c r="E208" s="19"/>
      <c r="H208" s="19"/>
      <c r="J208" s="21"/>
      <c r="K208" s="24"/>
      <c r="L208" s="23"/>
      <c r="M208" s="24"/>
      <c r="N208" s="23"/>
      <c r="O208" s="24"/>
      <c r="P208" s="23"/>
      <c r="Q208" s="24"/>
      <c r="R208" s="2"/>
    </row>
    <row r="209" spans="5:18">
      <c r="E209" s="19"/>
      <c r="H209" s="19"/>
      <c r="J209" s="21"/>
      <c r="K209" s="24"/>
      <c r="L209" s="23"/>
      <c r="M209" s="24"/>
      <c r="N209" s="23"/>
      <c r="O209" s="24"/>
      <c r="P209" s="23"/>
      <c r="Q209" s="24"/>
      <c r="R209" s="2"/>
    </row>
    <row r="210" spans="5:18">
      <c r="E210" s="19"/>
      <c r="H210" s="19"/>
      <c r="J210" s="21"/>
      <c r="K210" s="24"/>
      <c r="L210" s="23"/>
      <c r="M210" s="24"/>
      <c r="N210" s="23"/>
      <c r="O210" s="24"/>
      <c r="P210" s="23"/>
      <c r="Q210" s="24"/>
      <c r="R210" s="2"/>
    </row>
    <row r="211" spans="5:18">
      <c r="E211" s="19"/>
      <c r="H211" s="19"/>
      <c r="J211" s="21"/>
      <c r="K211" s="24"/>
      <c r="L211" s="23"/>
      <c r="M211" s="24"/>
      <c r="N211" s="23"/>
      <c r="O211" s="24"/>
      <c r="P211" s="23"/>
      <c r="Q211" s="24"/>
      <c r="R211" s="2"/>
    </row>
    <row r="212" spans="5:18">
      <c r="E212" s="19"/>
      <c r="H212" s="19"/>
      <c r="J212" s="21"/>
      <c r="K212" s="24"/>
      <c r="L212" s="23"/>
      <c r="M212" s="24"/>
      <c r="N212" s="23"/>
      <c r="O212" s="24"/>
      <c r="P212" s="23"/>
      <c r="Q212" s="24"/>
      <c r="R212" s="2"/>
    </row>
    <row r="213" spans="5:18">
      <c r="E213" s="19"/>
      <c r="H213" s="19"/>
      <c r="J213" s="21"/>
      <c r="K213" s="24"/>
      <c r="L213" s="23"/>
      <c r="M213" s="24"/>
      <c r="N213" s="23"/>
      <c r="O213" s="24"/>
      <c r="P213" s="23"/>
      <c r="Q213" s="24"/>
      <c r="R213" s="2"/>
    </row>
    <row r="214" spans="5:18">
      <c r="E214" s="19"/>
      <c r="H214" s="19"/>
      <c r="J214" s="21"/>
      <c r="K214" s="24"/>
      <c r="L214" s="23"/>
      <c r="M214" s="24"/>
      <c r="N214" s="23"/>
      <c r="O214" s="24"/>
      <c r="P214" s="23"/>
      <c r="Q214" s="24"/>
      <c r="R214" s="2"/>
    </row>
    <row r="215" spans="5:18">
      <c r="E215" s="19"/>
      <c r="H215" s="19"/>
      <c r="J215" s="21"/>
      <c r="K215" s="24"/>
      <c r="L215" s="23"/>
      <c r="M215" s="24"/>
      <c r="N215" s="23"/>
      <c r="O215" s="24"/>
      <c r="P215" s="23"/>
      <c r="Q215" s="24"/>
      <c r="R215" s="2"/>
    </row>
    <row r="216" spans="5:18">
      <c r="E216" s="19"/>
      <c r="H216" s="19"/>
      <c r="J216" s="21"/>
      <c r="K216" s="24"/>
      <c r="L216" s="23"/>
      <c r="M216" s="24"/>
      <c r="N216" s="23"/>
      <c r="O216" s="24"/>
      <c r="P216" s="23"/>
      <c r="Q216" s="24"/>
      <c r="R216" s="2"/>
    </row>
    <row r="217" spans="5:18">
      <c r="E217" s="19"/>
      <c r="H217" s="19"/>
      <c r="J217" s="21"/>
      <c r="K217" s="24"/>
      <c r="L217" s="23"/>
      <c r="M217" s="24"/>
      <c r="N217" s="23"/>
      <c r="O217" s="24"/>
      <c r="P217" s="23"/>
      <c r="Q217" s="24"/>
      <c r="R217" s="2"/>
    </row>
    <row r="218" spans="5:18">
      <c r="E218" s="19"/>
      <c r="H218" s="19"/>
      <c r="J218" s="21"/>
      <c r="K218" s="24"/>
      <c r="L218" s="23"/>
      <c r="M218" s="24"/>
      <c r="N218" s="23"/>
      <c r="O218" s="24"/>
      <c r="P218" s="23"/>
      <c r="Q218" s="24"/>
      <c r="R218" s="2"/>
    </row>
    <row r="219" spans="5:18">
      <c r="E219" s="19"/>
      <c r="H219" s="19"/>
      <c r="J219" s="21"/>
      <c r="K219" s="24"/>
      <c r="L219" s="23"/>
      <c r="M219" s="24"/>
      <c r="N219" s="23"/>
      <c r="O219" s="24"/>
      <c r="P219" s="23"/>
      <c r="Q219" s="24"/>
      <c r="R219" s="2"/>
    </row>
    <row r="220" spans="5:18">
      <c r="E220" s="19"/>
      <c r="H220" s="19"/>
      <c r="J220" s="21"/>
      <c r="K220" s="24"/>
      <c r="L220" s="23"/>
      <c r="M220" s="24"/>
      <c r="N220" s="23"/>
      <c r="O220" s="24"/>
      <c r="P220" s="23"/>
      <c r="Q220" s="24"/>
      <c r="R220" s="2"/>
    </row>
    <row r="221" spans="5:18">
      <c r="E221" s="19"/>
      <c r="H221" s="19"/>
      <c r="J221" s="21"/>
      <c r="K221" s="24"/>
      <c r="L221" s="23"/>
      <c r="M221" s="24"/>
      <c r="N221" s="23"/>
      <c r="O221" s="24"/>
      <c r="P221" s="23"/>
      <c r="Q221" s="24"/>
      <c r="R221" s="2"/>
    </row>
    <row r="222" spans="5:18">
      <c r="E222" s="19"/>
      <c r="H222" s="19"/>
      <c r="J222" s="21"/>
      <c r="K222" s="24"/>
      <c r="L222" s="23"/>
      <c r="M222" s="24"/>
      <c r="N222" s="23"/>
      <c r="O222" s="24"/>
      <c r="P222" s="23"/>
      <c r="Q222" s="24"/>
      <c r="R222" s="2"/>
    </row>
    <row r="223" spans="5:18">
      <c r="E223" s="19"/>
      <c r="H223" s="19"/>
      <c r="J223" s="21"/>
      <c r="K223" s="24"/>
      <c r="L223" s="23"/>
      <c r="M223" s="24"/>
      <c r="N223" s="23"/>
      <c r="O223" s="24"/>
      <c r="P223" s="23"/>
      <c r="Q223" s="24"/>
      <c r="R223" s="2"/>
    </row>
    <row r="224" spans="5:18">
      <c r="E224" s="19"/>
      <c r="H224" s="19"/>
      <c r="J224" s="21"/>
      <c r="K224" s="24"/>
      <c r="L224" s="23"/>
      <c r="M224" s="24"/>
      <c r="N224" s="23"/>
      <c r="O224" s="24"/>
      <c r="P224" s="23"/>
      <c r="Q224" s="24"/>
      <c r="R224" s="2"/>
    </row>
    <row r="225" spans="5:18">
      <c r="E225" s="19"/>
      <c r="H225" s="19"/>
      <c r="J225" s="21"/>
      <c r="K225" s="24"/>
      <c r="L225" s="23"/>
      <c r="M225" s="24"/>
      <c r="N225" s="23"/>
      <c r="O225" s="24"/>
      <c r="P225" s="23"/>
      <c r="Q225" s="24"/>
      <c r="R225" s="2"/>
    </row>
    <row r="226" spans="5:18">
      <c r="E226" s="19"/>
      <c r="H226" s="19"/>
      <c r="J226" s="21"/>
      <c r="K226" s="24"/>
      <c r="L226" s="23"/>
      <c r="M226" s="24"/>
      <c r="N226" s="23"/>
      <c r="O226" s="24"/>
      <c r="P226" s="23"/>
      <c r="Q226" s="24"/>
      <c r="R226" s="2"/>
    </row>
    <row r="227" spans="5:18">
      <c r="E227" s="19"/>
      <c r="H227" s="19"/>
      <c r="J227" s="21"/>
      <c r="K227" s="24"/>
      <c r="L227" s="23"/>
      <c r="M227" s="24"/>
      <c r="N227" s="23"/>
      <c r="O227" s="24"/>
      <c r="P227" s="23"/>
      <c r="Q227" s="24"/>
      <c r="R227" s="2"/>
    </row>
    <row r="228" spans="5:18">
      <c r="E228" s="19"/>
      <c r="H228" s="19"/>
      <c r="J228" s="21"/>
      <c r="K228" s="24"/>
      <c r="L228" s="23"/>
      <c r="M228" s="24"/>
      <c r="N228" s="23"/>
      <c r="O228" s="24"/>
      <c r="P228" s="23"/>
      <c r="Q228" s="24"/>
      <c r="R228" s="2"/>
    </row>
    <row r="229" spans="5:18">
      <c r="E229" s="19"/>
      <c r="H229" s="19"/>
      <c r="J229" s="21"/>
      <c r="K229" s="24"/>
      <c r="L229" s="23"/>
      <c r="M229" s="24"/>
      <c r="N229" s="23"/>
      <c r="O229" s="24"/>
      <c r="P229" s="23"/>
      <c r="Q229" s="24"/>
      <c r="R229" s="2"/>
    </row>
    <row r="230" spans="5:18">
      <c r="E230" s="19"/>
      <c r="H230" s="19"/>
      <c r="J230" s="21"/>
      <c r="K230" s="24"/>
      <c r="L230" s="23"/>
      <c r="M230" s="24"/>
      <c r="N230" s="23"/>
      <c r="O230" s="24"/>
      <c r="P230" s="23"/>
      <c r="Q230" s="24"/>
      <c r="R230" s="2"/>
    </row>
    <row r="231" spans="5:18">
      <c r="E231" s="19"/>
      <c r="H231" s="19"/>
      <c r="J231" s="21"/>
      <c r="K231" s="24"/>
      <c r="L231" s="23"/>
      <c r="M231" s="24"/>
      <c r="N231" s="23"/>
      <c r="O231" s="24"/>
      <c r="P231" s="23"/>
      <c r="Q231" s="24"/>
      <c r="R231" s="2"/>
    </row>
    <row r="232" spans="5:18">
      <c r="E232" s="19"/>
      <c r="H232" s="19"/>
      <c r="J232" s="21"/>
      <c r="K232" s="24"/>
      <c r="L232" s="23"/>
      <c r="M232" s="24"/>
      <c r="N232" s="23"/>
      <c r="O232" s="24"/>
      <c r="P232" s="23"/>
      <c r="Q232" s="24"/>
      <c r="R232" s="2"/>
    </row>
    <row r="233" spans="5:18">
      <c r="E233" s="19"/>
      <c r="H233" s="19"/>
      <c r="J233" s="21"/>
      <c r="K233" s="24"/>
      <c r="L233" s="23"/>
      <c r="M233" s="24"/>
      <c r="N233" s="23"/>
      <c r="O233" s="24"/>
      <c r="P233" s="23"/>
      <c r="Q233" s="24"/>
      <c r="R233" s="2"/>
    </row>
    <row r="234" spans="5:18">
      <c r="E234" s="19"/>
      <c r="H234" s="19"/>
      <c r="J234" s="21"/>
      <c r="K234" s="24"/>
      <c r="L234" s="23"/>
      <c r="M234" s="24"/>
      <c r="N234" s="23"/>
      <c r="O234" s="24"/>
      <c r="P234" s="23"/>
      <c r="Q234" s="24"/>
      <c r="R234" s="2"/>
    </row>
    <row r="235" spans="5:18">
      <c r="E235" s="19"/>
      <c r="H235" s="19"/>
      <c r="J235" s="21"/>
      <c r="K235" s="24"/>
      <c r="L235" s="23"/>
      <c r="M235" s="24"/>
      <c r="N235" s="23"/>
      <c r="O235" s="24"/>
      <c r="P235" s="23"/>
      <c r="Q235" s="24"/>
      <c r="R235" s="2"/>
    </row>
    <row r="236" spans="5:18">
      <c r="E236" s="19"/>
      <c r="H236" s="19"/>
      <c r="J236" s="21"/>
      <c r="K236" s="24"/>
      <c r="L236" s="23"/>
      <c r="M236" s="24"/>
      <c r="N236" s="23"/>
      <c r="O236" s="24"/>
      <c r="P236" s="23"/>
      <c r="Q236" s="24"/>
      <c r="R236" s="2"/>
    </row>
    <row r="237" spans="5:18">
      <c r="E237" s="19"/>
      <c r="H237" s="19"/>
      <c r="J237" s="21"/>
      <c r="K237" s="24"/>
      <c r="L237" s="23"/>
      <c r="M237" s="24"/>
      <c r="N237" s="23"/>
      <c r="O237" s="24"/>
      <c r="P237" s="23"/>
      <c r="Q237" s="24"/>
      <c r="R237" s="2"/>
    </row>
    <row r="238" spans="5:18">
      <c r="E238" s="19"/>
      <c r="H238" s="19"/>
      <c r="J238" s="21"/>
      <c r="K238" s="24"/>
      <c r="L238" s="23"/>
      <c r="M238" s="24"/>
      <c r="N238" s="23"/>
      <c r="O238" s="24"/>
      <c r="P238" s="23"/>
      <c r="Q238" s="24"/>
      <c r="R238" s="2"/>
    </row>
    <row r="239" spans="5:18">
      <c r="E239" s="19"/>
      <c r="H239" s="19"/>
      <c r="J239" s="21"/>
      <c r="K239" s="24"/>
      <c r="L239" s="23"/>
      <c r="M239" s="24"/>
      <c r="N239" s="23"/>
      <c r="O239" s="24"/>
      <c r="P239" s="23"/>
      <c r="Q239" s="24"/>
      <c r="R239" s="2"/>
    </row>
    <row r="240" spans="5:18">
      <c r="E240" s="19"/>
      <c r="H240" s="19"/>
      <c r="J240" s="21"/>
      <c r="K240" s="24"/>
      <c r="L240" s="23"/>
      <c r="M240" s="24"/>
      <c r="N240" s="23"/>
      <c r="O240" s="24"/>
      <c r="P240" s="23"/>
      <c r="Q240" s="24"/>
      <c r="R240" s="2"/>
    </row>
    <row r="241" spans="5:18">
      <c r="E241" s="19"/>
      <c r="H241" s="19"/>
      <c r="J241" s="21"/>
      <c r="K241" s="24"/>
      <c r="L241" s="23"/>
      <c r="M241" s="24"/>
      <c r="N241" s="23"/>
      <c r="O241" s="24"/>
      <c r="P241" s="23"/>
      <c r="Q241" s="24"/>
      <c r="R241" s="2"/>
    </row>
    <row r="242" spans="5:18">
      <c r="E242" s="19"/>
      <c r="H242" s="19"/>
      <c r="J242" s="21"/>
      <c r="K242" s="24"/>
      <c r="L242" s="23"/>
      <c r="M242" s="24"/>
      <c r="N242" s="23"/>
      <c r="O242" s="24"/>
      <c r="P242" s="23"/>
      <c r="Q242" s="24"/>
      <c r="R242" s="2"/>
    </row>
    <row r="243" spans="5:18">
      <c r="E243" s="19"/>
      <c r="H243" s="19"/>
      <c r="J243" s="21"/>
      <c r="K243" s="24"/>
      <c r="L243" s="23"/>
      <c r="M243" s="24"/>
      <c r="N243" s="23"/>
      <c r="O243" s="24"/>
      <c r="P243" s="23"/>
      <c r="Q243" s="24"/>
      <c r="R243" s="2"/>
    </row>
    <row r="244" spans="5:18">
      <c r="E244" s="19"/>
      <c r="H244" s="19"/>
      <c r="J244" s="21"/>
      <c r="K244" s="24"/>
      <c r="L244" s="23"/>
      <c r="M244" s="24"/>
      <c r="N244" s="23"/>
      <c r="O244" s="24"/>
      <c r="P244" s="23"/>
      <c r="Q244" s="24"/>
      <c r="R244" s="2"/>
    </row>
    <row r="245" spans="5:18">
      <c r="E245" s="19"/>
      <c r="H245" s="19"/>
      <c r="J245" s="21"/>
      <c r="K245" s="24"/>
      <c r="L245" s="23"/>
      <c r="M245" s="24"/>
      <c r="N245" s="23"/>
      <c r="O245" s="24"/>
      <c r="P245" s="23"/>
      <c r="Q245" s="24"/>
      <c r="R245" s="2"/>
    </row>
    <row r="246" spans="5:18">
      <c r="E246" s="19"/>
      <c r="H246" s="19"/>
      <c r="J246" s="21"/>
      <c r="K246" s="24"/>
      <c r="L246" s="23"/>
      <c r="M246" s="24"/>
      <c r="N246" s="23"/>
      <c r="O246" s="24"/>
      <c r="P246" s="23"/>
      <c r="Q246" s="24"/>
      <c r="R246" s="2"/>
    </row>
    <row r="247" spans="5:18">
      <c r="E247" s="19"/>
      <c r="H247" s="19"/>
      <c r="J247" s="21"/>
      <c r="K247" s="24"/>
      <c r="L247" s="23"/>
      <c r="M247" s="24"/>
      <c r="N247" s="23"/>
      <c r="O247" s="24"/>
      <c r="P247" s="23"/>
      <c r="Q247" s="24"/>
      <c r="R247" s="2"/>
    </row>
    <row r="248" spans="5:18">
      <c r="E248" s="19"/>
      <c r="H248" s="19"/>
      <c r="J248" s="21"/>
      <c r="K248" s="24"/>
      <c r="L248" s="23"/>
      <c r="M248" s="24"/>
      <c r="N248" s="23"/>
      <c r="O248" s="24"/>
      <c r="P248" s="23"/>
      <c r="Q248" s="24"/>
      <c r="R248" s="2"/>
    </row>
    <row r="249" spans="5:18">
      <c r="E249" s="19"/>
      <c r="H249" s="19"/>
      <c r="J249" s="21"/>
      <c r="K249" s="24"/>
      <c r="L249" s="23"/>
      <c r="M249" s="24"/>
      <c r="N249" s="23"/>
      <c r="O249" s="24"/>
      <c r="P249" s="23"/>
      <c r="Q249" s="24"/>
      <c r="R249" s="2"/>
    </row>
    <row r="250" spans="5:18">
      <c r="E250" s="19"/>
      <c r="H250" s="19"/>
      <c r="J250" s="21"/>
      <c r="K250" s="24"/>
      <c r="L250" s="23"/>
      <c r="M250" s="24"/>
      <c r="N250" s="23"/>
      <c r="O250" s="24"/>
      <c r="P250" s="23"/>
      <c r="Q250" s="24"/>
      <c r="R250" s="2"/>
    </row>
    <row r="251" spans="5:18">
      <c r="E251" s="19"/>
      <c r="H251" s="19"/>
      <c r="J251" s="21"/>
      <c r="K251" s="24"/>
      <c r="L251" s="23"/>
      <c r="M251" s="24"/>
      <c r="N251" s="23"/>
      <c r="O251" s="24"/>
      <c r="P251" s="23"/>
      <c r="Q251" s="24"/>
      <c r="R251" s="2"/>
    </row>
    <row r="252" spans="5:18">
      <c r="E252" s="19"/>
      <c r="H252" s="19"/>
      <c r="J252" s="21"/>
      <c r="K252" s="24"/>
      <c r="L252" s="23"/>
      <c r="M252" s="24"/>
      <c r="N252" s="23"/>
      <c r="O252" s="24"/>
      <c r="P252" s="23"/>
      <c r="Q252" s="24"/>
      <c r="R252" s="2"/>
    </row>
    <row r="253" spans="5:18">
      <c r="E253" s="19"/>
      <c r="H253" s="19"/>
      <c r="J253" s="21"/>
      <c r="K253" s="24"/>
      <c r="L253" s="23"/>
      <c r="M253" s="24"/>
      <c r="N253" s="23"/>
      <c r="O253" s="24"/>
      <c r="P253" s="23"/>
      <c r="Q253" s="24"/>
      <c r="R253" s="2"/>
    </row>
    <row r="254" spans="5:18">
      <c r="E254" s="19"/>
      <c r="H254" s="19"/>
      <c r="J254" s="21"/>
      <c r="K254" s="24"/>
      <c r="L254" s="23"/>
      <c r="M254" s="24"/>
      <c r="N254" s="23"/>
      <c r="O254" s="24"/>
      <c r="P254" s="23"/>
      <c r="Q254" s="24"/>
      <c r="R254" s="2"/>
    </row>
    <row r="255" spans="5:18">
      <c r="E255" s="19"/>
      <c r="H255" s="19"/>
      <c r="J255" s="21"/>
      <c r="K255" s="24"/>
      <c r="L255" s="23"/>
      <c r="M255" s="24"/>
      <c r="N255" s="23"/>
      <c r="O255" s="24"/>
      <c r="P255" s="23"/>
      <c r="Q255" s="24"/>
      <c r="R255" s="2"/>
    </row>
    <row r="256" spans="5:18">
      <c r="E256" s="19"/>
      <c r="H256" s="19"/>
      <c r="J256" s="21"/>
      <c r="K256" s="24"/>
      <c r="L256" s="23"/>
      <c r="M256" s="24"/>
      <c r="N256" s="23"/>
      <c r="O256" s="24"/>
      <c r="P256" s="23"/>
      <c r="Q256" s="24"/>
      <c r="R256" s="2"/>
    </row>
    <row r="257" spans="5:18">
      <c r="E257" s="19"/>
      <c r="H257" s="19"/>
      <c r="J257" s="21"/>
      <c r="K257" s="24"/>
      <c r="L257" s="23"/>
      <c r="M257" s="24"/>
      <c r="N257" s="23"/>
      <c r="O257" s="24"/>
      <c r="P257" s="23"/>
      <c r="Q257" s="24"/>
      <c r="R257" s="2"/>
    </row>
    <row r="258" spans="5:18">
      <c r="E258" s="19"/>
      <c r="H258" s="19"/>
      <c r="J258" s="21"/>
      <c r="K258" s="24"/>
      <c r="L258" s="23"/>
      <c r="M258" s="24"/>
      <c r="N258" s="23"/>
      <c r="O258" s="24"/>
      <c r="P258" s="23"/>
      <c r="Q258" s="24"/>
      <c r="R258" s="2"/>
    </row>
    <row r="259" spans="5:18">
      <c r="E259" s="19"/>
      <c r="H259" s="19"/>
      <c r="J259" s="21"/>
      <c r="K259" s="24"/>
      <c r="L259" s="23"/>
      <c r="M259" s="24"/>
      <c r="N259" s="23"/>
      <c r="O259" s="24"/>
      <c r="P259" s="23"/>
      <c r="Q259" s="24"/>
      <c r="R259" s="2"/>
    </row>
    <row r="260" spans="5:18">
      <c r="E260" s="19"/>
      <c r="H260" s="19"/>
      <c r="J260" s="21"/>
      <c r="K260" s="24"/>
      <c r="L260" s="23"/>
      <c r="M260" s="24"/>
      <c r="N260" s="23"/>
      <c r="O260" s="24"/>
      <c r="P260" s="23"/>
      <c r="Q260" s="24"/>
      <c r="R260" s="2"/>
    </row>
    <row r="261" spans="5:18">
      <c r="E261" s="19"/>
      <c r="H261" s="19"/>
      <c r="J261" s="21"/>
      <c r="K261" s="24"/>
      <c r="L261" s="23"/>
      <c r="M261" s="24"/>
      <c r="N261" s="23"/>
      <c r="O261" s="24"/>
      <c r="P261" s="23"/>
      <c r="Q261" s="24"/>
      <c r="R261" s="2"/>
    </row>
    <row r="262" spans="5:18">
      <c r="E262" s="19"/>
      <c r="H262" s="19"/>
      <c r="J262" s="21"/>
      <c r="K262" s="24"/>
      <c r="L262" s="23"/>
      <c r="M262" s="24"/>
      <c r="N262" s="23"/>
      <c r="O262" s="24"/>
      <c r="P262" s="23"/>
      <c r="Q262" s="24"/>
      <c r="R262" s="2"/>
    </row>
    <row r="263" spans="5:18">
      <c r="E263" s="19"/>
      <c r="H263" s="19"/>
      <c r="J263" s="21"/>
      <c r="K263" s="24"/>
      <c r="L263" s="23"/>
      <c r="M263" s="24"/>
      <c r="N263" s="23"/>
      <c r="O263" s="24"/>
      <c r="P263" s="23"/>
      <c r="Q263" s="24"/>
      <c r="R263" s="2"/>
    </row>
    <row r="264" spans="5:18">
      <c r="E264" s="19"/>
      <c r="H264" s="19"/>
      <c r="J264" s="21"/>
      <c r="K264" s="24"/>
      <c r="L264" s="23"/>
      <c r="M264" s="24"/>
      <c r="N264" s="23"/>
      <c r="O264" s="24"/>
      <c r="P264" s="23"/>
      <c r="Q264" s="24"/>
      <c r="R264" s="2"/>
    </row>
    <row r="265" spans="5:18">
      <c r="E265" s="19"/>
      <c r="H265" s="19"/>
      <c r="J265" s="21"/>
      <c r="K265" s="24"/>
      <c r="L265" s="23"/>
      <c r="M265" s="24"/>
      <c r="N265" s="23"/>
      <c r="O265" s="24"/>
      <c r="P265" s="23"/>
      <c r="Q265" s="24"/>
      <c r="R265" s="2"/>
    </row>
    <row r="266" spans="5:18">
      <c r="E266" s="19"/>
      <c r="H266" s="19"/>
      <c r="J266" s="21"/>
      <c r="K266" s="24"/>
      <c r="L266" s="23"/>
      <c r="M266" s="24"/>
      <c r="N266" s="23"/>
      <c r="O266" s="24"/>
      <c r="P266" s="23"/>
      <c r="Q266" s="24"/>
      <c r="R266" s="2"/>
    </row>
    <row r="267" spans="5:18">
      <c r="E267" s="19"/>
      <c r="H267" s="19"/>
      <c r="J267" s="21"/>
      <c r="K267" s="24"/>
      <c r="L267" s="23"/>
      <c r="M267" s="24"/>
      <c r="N267" s="23"/>
      <c r="O267" s="24"/>
      <c r="P267" s="23"/>
      <c r="Q267" s="24"/>
      <c r="R267" s="2"/>
    </row>
    <row r="268" spans="5:18">
      <c r="E268" s="19"/>
      <c r="H268" s="19"/>
      <c r="J268" s="21"/>
      <c r="K268" s="24"/>
      <c r="L268" s="23"/>
      <c r="M268" s="24"/>
      <c r="N268" s="23"/>
      <c r="O268" s="24"/>
      <c r="P268" s="23"/>
      <c r="Q268" s="24"/>
      <c r="R268" s="2"/>
    </row>
    <row r="269" spans="5:18">
      <c r="E269" s="19"/>
      <c r="H269" s="19"/>
      <c r="J269" s="21"/>
      <c r="K269" s="24"/>
      <c r="L269" s="23"/>
      <c r="M269" s="24"/>
      <c r="N269" s="23"/>
      <c r="O269" s="24"/>
      <c r="P269" s="23"/>
      <c r="Q269" s="24"/>
      <c r="R269" s="2"/>
    </row>
    <row r="270" spans="5:18">
      <c r="E270" s="19"/>
      <c r="H270" s="19"/>
      <c r="J270" s="21"/>
      <c r="K270" s="24"/>
      <c r="L270" s="23"/>
      <c r="M270" s="24"/>
      <c r="N270" s="23"/>
      <c r="O270" s="24"/>
      <c r="P270" s="23"/>
      <c r="Q270" s="24"/>
      <c r="R270" s="2"/>
    </row>
    <row r="271" spans="5:18">
      <c r="E271" s="19"/>
      <c r="H271" s="19"/>
      <c r="J271" s="21"/>
      <c r="K271" s="24"/>
      <c r="L271" s="23"/>
      <c r="M271" s="24"/>
      <c r="N271" s="23"/>
      <c r="O271" s="24"/>
      <c r="P271" s="23"/>
      <c r="Q271" s="24"/>
      <c r="R271" s="2"/>
    </row>
    <row r="272" spans="5:18">
      <c r="E272" s="19"/>
      <c r="H272" s="19"/>
      <c r="J272" s="21"/>
      <c r="K272" s="24"/>
      <c r="L272" s="23"/>
      <c r="M272" s="24"/>
      <c r="N272" s="23"/>
      <c r="O272" s="24"/>
      <c r="P272" s="23"/>
      <c r="Q272" s="24"/>
      <c r="R272" s="2"/>
    </row>
    <row r="273" spans="5:18">
      <c r="E273" s="19"/>
      <c r="H273" s="19"/>
      <c r="J273" s="21"/>
      <c r="K273" s="24"/>
      <c r="L273" s="23"/>
      <c r="M273" s="24"/>
      <c r="N273" s="23"/>
      <c r="O273" s="24"/>
      <c r="P273" s="23"/>
      <c r="Q273" s="24"/>
      <c r="R273" s="2"/>
    </row>
    <row r="274" spans="5:18">
      <c r="E274" s="19"/>
      <c r="H274" s="19"/>
      <c r="J274" s="21"/>
      <c r="K274" s="24"/>
      <c r="L274" s="23"/>
      <c r="M274" s="24"/>
      <c r="N274" s="23"/>
      <c r="O274" s="24"/>
      <c r="P274" s="23"/>
      <c r="Q274" s="24"/>
      <c r="R274" s="2"/>
    </row>
    <row r="275" spans="5:18">
      <c r="E275" s="19"/>
      <c r="H275" s="19"/>
      <c r="J275" s="21"/>
      <c r="K275" s="24"/>
      <c r="L275" s="23"/>
      <c r="M275" s="24"/>
      <c r="N275" s="23"/>
      <c r="O275" s="24"/>
      <c r="P275" s="23"/>
      <c r="Q275" s="24"/>
      <c r="R275" s="2"/>
    </row>
    <row r="276" spans="5:18">
      <c r="E276" s="19"/>
      <c r="H276" s="19"/>
      <c r="J276" s="21"/>
      <c r="K276" s="24"/>
      <c r="L276" s="23"/>
      <c r="M276" s="24"/>
      <c r="N276" s="23"/>
      <c r="O276" s="24"/>
      <c r="P276" s="23"/>
      <c r="Q276" s="24"/>
      <c r="R276" s="2"/>
    </row>
    <row r="277" spans="5:18">
      <c r="E277" s="19"/>
      <c r="H277" s="19"/>
      <c r="J277" s="21"/>
      <c r="K277" s="24"/>
      <c r="L277" s="23"/>
      <c r="M277" s="24"/>
      <c r="N277" s="23"/>
      <c r="O277" s="24"/>
      <c r="P277" s="23"/>
      <c r="Q277" s="24"/>
      <c r="R277" s="2"/>
    </row>
    <row r="278" spans="5:18">
      <c r="E278" s="19"/>
      <c r="H278" s="19"/>
      <c r="J278" s="21"/>
      <c r="K278" s="24"/>
      <c r="L278" s="23"/>
      <c r="M278" s="24"/>
      <c r="N278" s="23"/>
      <c r="O278" s="24"/>
      <c r="P278" s="23"/>
      <c r="Q278" s="24"/>
      <c r="R278" s="2"/>
    </row>
    <row r="279" spans="5:18">
      <c r="E279" s="19"/>
      <c r="H279" s="19"/>
      <c r="J279" s="21"/>
      <c r="K279" s="24"/>
      <c r="L279" s="23"/>
      <c r="M279" s="24"/>
      <c r="N279" s="23"/>
      <c r="O279" s="24"/>
      <c r="P279" s="23"/>
      <c r="Q279" s="24"/>
      <c r="R279" s="2"/>
    </row>
    <row r="280" spans="5:18">
      <c r="E280" s="19"/>
      <c r="H280" s="19"/>
      <c r="J280" s="21"/>
      <c r="K280" s="24"/>
      <c r="L280" s="23"/>
      <c r="M280" s="24"/>
      <c r="N280" s="23"/>
      <c r="O280" s="24"/>
      <c r="P280" s="23"/>
      <c r="Q280" s="24"/>
      <c r="R280" s="2"/>
    </row>
    <row r="281" spans="5:18">
      <c r="E281" s="19"/>
      <c r="H281" s="19"/>
      <c r="J281" s="21"/>
      <c r="K281" s="24"/>
      <c r="L281" s="23"/>
      <c r="M281" s="24"/>
      <c r="N281" s="23"/>
      <c r="O281" s="24"/>
      <c r="P281" s="23"/>
      <c r="Q281" s="24"/>
      <c r="R281" s="2"/>
    </row>
    <row r="282" spans="5:18">
      <c r="E282" s="19"/>
      <c r="H282" s="19"/>
      <c r="J282" s="21"/>
      <c r="K282" s="24"/>
      <c r="L282" s="23"/>
      <c r="M282" s="24"/>
      <c r="N282" s="23"/>
      <c r="O282" s="24"/>
      <c r="P282" s="23"/>
      <c r="Q282" s="24"/>
      <c r="R282" s="2"/>
    </row>
    <row r="283" spans="5:18">
      <c r="E283" s="19"/>
      <c r="H283" s="19"/>
      <c r="J283" s="21"/>
      <c r="K283" s="24"/>
      <c r="L283" s="23"/>
      <c r="M283" s="24"/>
      <c r="N283" s="23"/>
      <c r="O283" s="24"/>
      <c r="P283" s="23"/>
      <c r="Q283" s="24"/>
      <c r="R283" s="2"/>
    </row>
    <row r="284" spans="5:18">
      <c r="E284" s="19"/>
      <c r="H284" s="19"/>
      <c r="J284" s="21"/>
      <c r="K284" s="24"/>
      <c r="L284" s="23"/>
      <c r="M284" s="24"/>
      <c r="N284" s="23"/>
      <c r="O284" s="24"/>
      <c r="P284" s="23"/>
      <c r="Q284" s="24"/>
      <c r="R284" s="2"/>
    </row>
    <row r="285" spans="5:18">
      <c r="E285" s="19"/>
      <c r="H285" s="19"/>
      <c r="J285" s="21"/>
      <c r="K285" s="24"/>
      <c r="L285" s="23"/>
      <c r="M285" s="24"/>
      <c r="N285" s="23"/>
      <c r="O285" s="24"/>
      <c r="P285" s="23"/>
      <c r="Q285" s="24"/>
      <c r="R285" s="2"/>
    </row>
    <row r="286" spans="5:18">
      <c r="E286" s="19"/>
      <c r="H286" s="19"/>
      <c r="J286" s="21"/>
      <c r="K286" s="24"/>
      <c r="L286" s="23"/>
      <c r="M286" s="24"/>
      <c r="N286" s="23"/>
      <c r="O286" s="24"/>
      <c r="P286" s="23"/>
      <c r="Q286" s="24"/>
      <c r="R286" s="2"/>
    </row>
    <row r="287" spans="5:18">
      <c r="E287" s="19"/>
      <c r="H287" s="19"/>
      <c r="J287" s="21"/>
      <c r="K287" s="24"/>
      <c r="L287" s="23"/>
      <c r="M287" s="24"/>
      <c r="N287" s="23"/>
      <c r="O287" s="24"/>
      <c r="P287" s="23"/>
      <c r="Q287" s="24"/>
      <c r="R287" s="2"/>
    </row>
    <row r="288" spans="5:18">
      <c r="E288" s="19"/>
      <c r="H288" s="19"/>
      <c r="J288" s="21"/>
      <c r="K288" s="24"/>
      <c r="L288" s="23"/>
      <c r="M288" s="24"/>
      <c r="N288" s="23"/>
      <c r="O288" s="24"/>
      <c r="P288" s="23"/>
      <c r="Q288" s="24"/>
      <c r="R288" s="2"/>
    </row>
    <row r="289" spans="5:18">
      <c r="E289" s="19"/>
      <c r="H289" s="19"/>
      <c r="J289" s="21"/>
      <c r="K289" s="24"/>
      <c r="L289" s="23"/>
      <c r="M289" s="24"/>
      <c r="N289" s="23"/>
      <c r="O289" s="24"/>
      <c r="P289" s="23"/>
      <c r="Q289" s="24"/>
      <c r="R289" s="2"/>
    </row>
    <row r="290" spans="5:18">
      <c r="E290" s="19"/>
      <c r="H290" s="19"/>
      <c r="J290" s="21"/>
      <c r="K290" s="24"/>
      <c r="L290" s="23"/>
      <c r="M290" s="24"/>
      <c r="N290" s="23"/>
      <c r="O290" s="24"/>
      <c r="P290" s="23"/>
      <c r="Q290" s="24"/>
      <c r="R290" s="2"/>
    </row>
    <row r="291" spans="5:18">
      <c r="E291" s="19"/>
      <c r="H291" s="19"/>
      <c r="J291" s="21"/>
      <c r="K291" s="24"/>
      <c r="L291" s="23"/>
      <c r="M291" s="24"/>
      <c r="N291" s="23"/>
      <c r="O291" s="24"/>
      <c r="P291" s="23"/>
      <c r="Q291" s="24"/>
      <c r="R291" s="2"/>
    </row>
    <row r="292" spans="5:18">
      <c r="E292" s="19"/>
      <c r="H292" s="19"/>
      <c r="J292" s="21"/>
      <c r="K292" s="24"/>
      <c r="L292" s="23"/>
      <c r="M292" s="24"/>
      <c r="N292" s="23"/>
      <c r="O292" s="24"/>
      <c r="P292" s="23"/>
      <c r="Q292" s="24"/>
      <c r="R292" s="2"/>
    </row>
    <row r="293" spans="5:18">
      <c r="E293" s="19"/>
      <c r="H293" s="19"/>
      <c r="J293" s="21"/>
      <c r="K293" s="24"/>
      <c r="L293" s="23"/>
      <c r="M293" s="24"/>
      <c r="N293" s="23"/>
      <c r="O293" s="24"/>
      <c r="P293" s="23"/>
      <c r="Q293" s="24"/>
      <c r="R293" s="2"/>
    </row>
    <row r="294" spans="5:18">
      <c r="E294" s="19"/>
      <c r="H294" s="19"/>
      <c r="J294" s="21"/>
      <c r="K294" s="24"/>
      <c r="L294" s="23"/>
      <c r="M294" s="24"/>
      <c r="N294" s="23"/>
      <c r="O294" s="24"/>
      <c r="P294" s="23"/>
      <c r="Q294" s="24"/>
      <c r="R294" s="2"/>
    </row>
    <row r="295" spans="5:18">
      <c r="E295" s="19"/>
      <c r="H295" s="19"/>
      <c r="J295" s="21"/>
      <c r="K295" s="24"/>
      <c r="L295" s="23"/>
      <c r="M295" s="24"/>
      <c r="N295" s="23"/>
      <c r="O295" s="24"/>
      <c r="P295" s="23"/>
      <c r="Q295" s="24"/>
      <c r="R295" s="2"/>
    </row>
    <row r="296" spans="5:18">
      <c r="E296" s="19"/>
      <c r="H296" s="19"/>
      <c r="J296" s="21"/>
      <c r="K296" s="24"/>
      <c r="L296" s="23"/>
      <c r="M296" s="24"/>
      <c r="N296" s="23"/>
      <c r="O296" s="24"/>
      <c r="P296" s="23"/>
      <c r="Q296" s="24"/>
      <c r="R296" s="2"/>
    </row>
    <row r="297" spans="5:18">
      <c r="E297" s="19"/>
      <c r="H297" s="19"/>
      <c r="J297" s="21"/>
      <c r="K297" s="24"/>
      <c r="L297" s="23"/>
      <c r="M297" s="24"/>
      <c r="N297" s="23"/>
      <c r="O297" s="24"/>
      <c r="P297" s="23"/>
      <c r="Q297" s="24"/>
      <c r="R297" s="2"/>
    </row>
    <row r="298" spans="5:18">
      <c r="E298" s="19"/>
      <c r="H298" s="19"/>
      <c r="J298" s="21"/>
      <c r="K298" s="24"/>
      <c r="L298" s="23"/>
      <c r="M298" s="24"/>
      <c r="N298" s="23"/>
      <c r="O298" s="24"/>
      <c r="P298" s="23"/>
      <c r="Q298" s="24"/>
      <c r="R298" s="2"/>
    </row>
    <row r="299" spans="5:18">
      <c r="E299" s="19"/>
      <c r="H299" s="19"/>
      <c r="J299" s="21"/>
      <c r="K299" s="24"/>
      <c r="L299" s="23"/>
      <c r="M299" s="24"/>
      <c r="N299" s="23"/>
      <c r="O299" s="24"/>
      <c r="P299" s="23"/>
      <c r="Q299" s="24"/>
      <c r="R299" s="2"/>
    </row>
    <row r="300" spans="5:18">
      <c r="E300" s="19"/>
      <c r="H300" s="19"/>
      <c r="J300" s="21"/>
      <c r="K300" s="24"/>
      <c r="L300" s="23"/>
      <c r="M300" s="24"/>
      <c r="N300" s="23"/>
      <c r="O300" s="24"/>
      <c r="P300" s="23"/>
      <c r="Q300" s="24"/>
      <c r="R300" s="2"/>
    </row>
    <row r="301" spans="5:18">
      <c r="E301" s="19"/>
      <c r="H301" s="19"/>
      <c r="J301" s="21"/>
      <c r="K301" s="24"/>
      <c r="L301" s="23"/>
      <c r="M301" s="24"/>
      <c r="N301" s="23"/>
      <c r="O301" s="24"/>
      <c r="P301" s="23"/>
      <c r="Q301" s="24"/>
      <c r="R301" s="2"/>
    </row>
    <row r="302" spans="5:18">
      <c r="E302" s="19"/>
      <c r="H302" s="19"/>
      <c r="J302" s="21"/>
      <c r="K302" s="24"/>
      <c r="L302" s="23"/>
      <c r="M302" s="24"/>
      <c r="N302" s="23"/>
      <c r="O302" s="24"/>
      <c r="P302" s="23"/>
      <c r="Q302" s="24"/>
      <c r="R302" s="2"/>
    </row>
    <row r="303" spans="5:18">
      <c r="E303" s="19"/>
      <c r="H303" s="19"/>
      <c r="J303" s="21"/>
      <c r="K303" s="24"/>
      <c r="L303" s="23"/>
      <c r="M303" s="24"/>
      <c r="N303" s="23"/>
      <c r="O303" s="24"/>
      <c r="P303" s="23"/>
      <c r="Q303" s="24"/>
      <c r="R303" s="2"/>
    </row>
    <row r="304" spans="5:18">
      <c r="E304" s="19"/>
      <c r="H304" s="19"/>
      <c r="J304" s="21"/>
      <c r="K304" s="24"/>
      <c r="L304" s="23"/>
      <c r="M304" s="24"/>
      <c r="N304" s="23"/>
      <c r="O304" s="24"/>
      <c r="P304" s="23"/>
      <c r="Q304" s="24"/>
      <c r="R304" s="2"/>
    </row>
    <row r="305" spans="5:18">
      <c r="E305" s="19"/>
      <c r="H305" s="19"/>
      <c r="J305" s="21"/>
      <c r="K305" s="24"/>
      <c r="L305" s="23"/>
      <c r="M305" s="24"/>
      <c r="N305" s="23"/>
      <c r="O305" s="24"/>
      <c r="P305" s="23"/>
      <c r="Q305" s="24"/>
      <c r="R305" s="2"/>
    </row>
    <row r="306" spans="5:18">
      <c r="E306" s="19"/>
      <c r="H306" s="19"/>
      <c r="J306" s="21"/>
      <c r="K306" s="24"/>
      <c r="L306" s="23"/>
      <c r="M306" s="24"/>
      <c r="N306" s="23"/>
      <c r="O306" s="24"/>
      <c r="P306" s="23"/>
      <c r="Q306" s="24"/>
      <c r="R306" s="2"/>
    </row>
    <row r="307" spans="5:18">
      <c r="E307" s="19"/>
      <c r="H307" s="19"/>
      <c r="J307" s="21"/>
      <c r="K307" s="24"/>
      <c r="L307" s="23"/>
      <c r="M307" s="24"/>
      <c r="N307" s="23"/>
      <c r="O307" s="24"/>
      <c r="P307" s="23"/>
      <c r="Q307" s="24"/>
      <c r="R307" s="2"/>
    </row>
    <row r="308" spans="5:18">
      <c r="E308" s="19"/>
      <c r="H308" s="19"/>
      <c r="J308" s="21"/>
      <c r="K308" s="24"/>
      <c r="L308" s="23"/>
      <c r="M308" s="24"/>
      <c r="N308" s="23"/>
      <c r="O308" s="24"/>
      <c r="P308" s="23"/>
      <c r="Q308" s="24"/>
      <c r="R308" s="2"/>
    </row>
    <row r="309" spans="5:18">
      <c r="E309" s="19"/>
      <c r="H309" s="19"/>
      <c r="J309" s="21"/>
      <c r="K309" s="24"/>
      <c r="L309" s="23"/>
      <c r="M309" s="24"/>
      <c r="N309" s="23"/>
      <c r="O309" s="24"/>
      <c r="P309" s="23"/>
      <c r="Q309" s="24"/>
      <c r="R309" s="2"/>
    </row>
    <row r="310" spans="5:18">
      <c r="E310" s="19"/>
      <c r="H310" s="19"/>
      <c r="J310" s="21"/>
      <c r="K310" s="24"/>
      <c r="L310" s="23"/>
      <c r="M310" s="24"/>
      <c r="N310" s="23"/>
      <c r="O310" s="24"/>
      <c r="P310" s="23"/>
      <c r="Q310" s="24"/>
      <c r="R310" s="2"/>
    </row>
    <row r="311" spans="5:18">
      <c r="E311" s="19"/>
      <c r="H311" s="19"/>
      <c r="J311" s="21"/>
      <c r="K311" s="24"/>
      <c r="L311" s="23"/>
      <c r="M311" s="24"/>
      <c r="N311" s="23"/>
      <c r="O311" s="24"/>
      <c r="P311" s="23"/>
      <c r="Q311" s="24"/>
      <c r="R311" s="2"/>
    </row>
    <row r="312" spans="5:18">
      <c r="E312" s="19"/>
      <c r="H312" s="19"/>
      <c r="J312" s="21"/>
      <c r="K312" s="24"/>
      <c r="L312" s="23"/>
      <c r="M312" s="24"/>
      <c r="N312" s="23"/>
      <c r="O312" s="24"/>
      <c r="P312" s="23"/>
      <c r="Q312" s="24"/>
      <c r="R312" s="2"/>
    </row>
    <row r="313" spans="5:18">
      <c r="E313" s="19"/>
      <c r="H313" s="19"/>
      <c r="J313" s="21"/>
      <c r="K313" s="24"/>
      <c r="L313" s="23"/>
      <c r="M313" s="24"/>
      <c r="N313" s="23"/>
      <c r="O313" s="24"/>
      <c r="P313" s="23"/>
      <c r="Q313" s="24"/>
      <c r="R313" s="2"/>
    </row>
    <row r="314" spans="5:18">
      <c r="E314" s="19"/>
      <c r="H314" s="19"/>
      <c r="J314" s="21"/>
      <c r="K314" s="24"/>
      <c r="L314" s="23"/>
      <c r="M314" s="24"/>
      <c r="N314" s="23"/>
      <c r="O314" s="24"/>
      <c r="P314" s="23"/>
      <c r="Q314" s="24"/>
      <c r="R314" s="2"/>
    </row>
    <row r="315" spans="5:18">
      <c r="E315" s="19"/>
      <c r="H315" s="19"/>
      <c r="J315" s="21"/>
      <c r="K315" s="24"/>
      <c r="L315" s="23"/>
      <c r="M315" s="24"/>
      <c r="N315" s="23"/>
      <c r="O315" s="24"/>
      <c r="P315" s="23"/>
      <c r="Q315" s="24"/>
      <c r="R315" s="2"/>
    </row>
    <row r="316" spans="5:18">
      <c r="E316" s="19"/>
      <c r="H316" s="19"/>
      <c r="J316" s="21"/>
      <c r="K316" s="24"/>
      <c r="L316" s="23"/>
      <c r="M316" s="24"/>
      <c r="N316" s="23"/>
      <c r="O316" s="24"/>
      <c r="P316" s="23"/>
      <c r="Q316" s="24"/>
      <c r="R316" s="2"/>
    </row>
    <row r="317" spans="5:18">
      <c r="E317" s="19"/>
      <c r="H317" s="19"/>
      <c r="J317" s="21"/>
      <c r="K317" s="24"/>
      <c r="L317" s="23"/>
      <c r="M317" s="24"/>
      <c r="N317" s="23"/>
      <c r="O317" s="24"/>
      <c r="P317" s="23"/>
      <c r="Q317" s="24"/>
      <c r="R317" s="2"/>
    </row>
    <row r="318" spans="5:18">
      <c r="E318" s="19"/>
      <c r="H318" s="19"/>
      <c r="J318" s="21"/>
      <c r="K318" s="24"/>
      <c r="L318" s="23"/>
      <c r="M318" s="24"/>
      <c r="N318" s="23"/>
      <c r="O318" s="24"/>
      <c r="P318" s="23"/>
      <c r="Q318" s="24"/>
      <c r="R318" s="2"/>
    </row>
    <row r="319" spans="5:18">
      <c r="E319" s="19"/>
      <c r="H319" s="19"/>
      <c r="J319" s="21"/>
      <c r="K319" s="24"/>
      <c r="L319" s="23"/>
      <c r="M319" s="24"/>
      <c r="N319" s="23"/>
      <c r="O319" s="24"/>
      <c r="P319" s="23"/>
      <c r="Q319" s="24"/>
      <c r="R319" s="2"/>
    </row>
    <row r="320" spans="5:18">
      <c r="E320" s="19"/>
      <c r="H320" s="19"/>
      <c r="J320" s="21"/>
      <c r="K320" s="24"/>
      <c r="L320" s="23"/>
      <c r="M320" s="24"/>
      <c r="N320" s="23"/>
      <c r="O320" s="24"/>
      <c r="P320" s="23"/>
      <c r="Q320" s="24"/>
      <c r="R320" s="2"/>
    </row>
    <row r="321" spans="5:18">
      <c r="E321" s="19"/>
      <c r="H321" s="19"/>
      <c r="J321" s="21"/>
      <c r="K321" s="24"/>
      <c r="L321" s="23"/>
      <c r="M321" s="24"/>
      <c r="N321" s="23"/>
      <c r="O321" s="24"/>
      <c r="P321" s="23"/>
      <c r="Q321" s="24"/>
      <c r="R321" s="2"/>
    </row>
    <row r="322" spans="5:18">
      <c r="E322" s="19"/>
      <c r="H322" s="19"/>
      <c r="J322" s="21"/>
      <c r="K322" s="24"/>
      <c r="L322" s="23"/>
      <c r="M322" s="24"/>
      <c r="N322" s="23"/>
      <c r="O322" s="24"/>
      <c r="P322" s="23"/>
      <c r="Q322" s="24"/>
      <c r="R322" s="2"/>
    </row>
    <row r="323" spans="5:18">
      <c r="E323" s="19"/>
      <c r="H323" s="19"/>
      <c r="J323" s="21"/>
      <c r="K323" s="24"/>
      <c r="L323" s="23"/>
      <c r="M323" s="24"/>
      <c r="N323" s="23"/>
      <c r="O323" s="24"/>
      <c r="P323" s="23"/>
      <c r="Q323" s="24"/>
      <c r="R323" s="2"/>
    </row>
    <row r="324" spans="5:18">
      <c r="E324" s="19"/>
      <c r="H324" s="19"/>
      <c r="J324" s="21"/>
      <c r="K324" s="24"/>
      <c r="L324" s="23"/>
      <c r="M324" s="24"/>
      <c r="N324" s="23"/>
      <c r="O324" s="24"/>
      <c r="P324" s="23"/>
      <c r="Q324" s="24"/>
      <c r="R324" s="2"/>
    </row>
    <row r="325" spans="5:18">
      <c r="E325" s="19"/>
      <c r="H325" s="19"/>
      <c r="J325" s="21"/>
      <c r="K325" s="24"/>
      <c r="L325" s="23"/>
      <c r="M325" s="24"/>
      <c r="N325" s="23"/>
      <c r="O325" s="24"/>
      <c r="P325" s="23"/>
      <c r="Q325" s="24"/>
      <c r="R325" s="2"/>
    </row>
    <row r="326" spans="5:18">
      <c r="E326" s="19"/>
      <c r="H326" s="19"/>
      <c r="J326" s="21"/>
      <c r="K326" s="24"/>
      <c r="L326" s="23"/>
      <c r="M326" s="24"/>
      <c r="N326" s="23"/>
      <c r="O326" s="24"/>
      <c r="P326" s="23"/>
      <c r="Q326" s="24"/>
      <c r="R326" s="2"/>
    </row>
    <row r="327" spans="5:18">
      <c r="E327" s="19"/>
      <c r="H327" s="19"/>
      <c r="J327" s="21"/>
      <c r="K327" s="24"/>
      <c r="L327" s="23"/>
      <c r="M327" s="24"/>
      <c r="N327" s="23"/>
      <c r="O327" s="24"/>
      <c r="P327" s="23"/>
      <c r="Q327" s="24"/>
      <c r="R327" s="2"/>
    </row>
    <row r="328" spans="5:18">
      <c r="E328" s="19"/>
      <c r="H328" s="19"/>
      <c r="J328" s="21"/>
      <c r="K328" s="24"/>
      <c r="L328" s="23"/>
      <c r="M328" s="24"/>
      <c r="N328" s="23"/>
      <c r="O328" s="24"/>
      <c r="P328" s="23"/>
      <c r="Q328" s="24"/>
      <c r="R328" s="2"/>
    </row>
    <row r="329" spans="5:18">
      <c r="E329" s="19"/>
      <c r="H329" s="19"/>
      <c r="J329" s="21"/>
      <c r="K329" s="24"/>
      <c r="L329" s="23"/>
      <c r="M329" s="24"/>
      <c r="N329" s="23"/>
      <c r="O329" s="24"/>
      <c r="P329" s="23"/>
      <c r="Q329" s="24"/>
      <c r="R329" s="2"/>
    </row>
    <row r="330" spans="5:18">
      <c r="E330" s="19"/>
      <c r="H330" s="19"/>
      <c r="J330" s="21"/>
      <c r="K330" s="24"/>
      <c r="L330" s="23"/>
      <c r="M330" s="24"/>
      <c r="N330" s="23"/>
      <c r="O330" s="24"/>
      <c r="P330" s="23"/>
      <c r="Q330" s="24"/>
      <c r="R330" s="2"/>
    </row>
    <row r="331" spans="5:18">
      <c r="E331" s="19"/>
      <c r="H331" s="19"/>
      <c r="J331" s="21"/>
      <c r="K331" s="24"/>
      <c r="L331" s="23"/>
      <c r="M331" s="24"/>
      <c r="N331" s="23"/>
      <c r="O331" s="24"/>
      <c r="P331" s="23"/>
      <c r="Q331" s="24"/>
      <c r="R331" s="2"/>
    </row>
    <row r="332" spans="5:18">
      <c r="E332" s="19"/>
      <c r="H332" s="19"/>
      <c r="J332" s="21"/>
      <c r="K332" s="24"/>
      <c r="L332" s="23"/>
      <c r="M332" s="24"/>
      <c r="N332" s="23"/>
      <c r="O332" s="24"/>
      <c r="P332" s="23"/>
      <c r="Q332" s="24"/>
      <c r="R332" s="2"/>
    </row>
    <row r="333" spans="5:18">
      <c r="E333" s="19"/>
      <c r="H333" s="19"/>
      <c r="J333" s="21"/>
      <c r="K333" s="24"/>
      <c r="L333" s="23"/>
      <c r="M333" s="24"/>
      <c r="N333" s="23"/>
      <c r="O333" s="24"/>
      <c r="P333" s="23"/>
      <c r="Q333" s="24"/>
      <c r="R333" s="2"/>
    </row>
    <row r="334" spans="5:18">
      <c r="E334" s="19"/>
      <c r="H334" s="19"/>
      <c r="J334" s="21"/>
      <c r="K334" s="24"/>
      <c r="L334" s="23"/>
      <c r="M334" s="24"/>
      <c r="N334" s="23"/>
      <c r="O334" s="24"/>
      <c r="P334" s="23"/>
      <c r="Q334" s="24"/>
      <c r="R334" s="2"/>
    </row>
    <row r="335" spans="5:18">
      <c r="E335" s="19"/>
      <c r="H335" s="19"/>
      <c r="J335" s="21"/>
      <c r="K335" s="24"/>
      <c r="L335" s="23"/>
      <c r="M335" s="24"/>
      <c r="N335" s="23"/>
      <c r="O335" s="24"/>
      <c r="P335" s="23"/>
      <c r="Q335" s="24"/>
      <c r="R335" s="2"/>
    </row>
    <row r="336" spans="5:18">
      <c r="E336" s="19"/>
      <c r="H336" s="19"/>
      <c r="J336" s="21"/>
      <c r="K336" s="24"/>
      <c r="L336" s="23"/>
      <c r="M336" s="24"/>
      <c r="N336" s="23"/>
      <c r="O336" s="24"/>
      <c r="P336" s="23"/>
      <c r="Q336" s="24"/>
      <c r="R336" s="2"/>
    </row>
    <row r="337" spans="5:18">
      <c r="E337" s="19"/>
      <c r="H337" s="19"/>
      <c r="J337" s="21"/>
      <c r="K337" s="24"/>
      <c r="L337" s="23"/>
      <c r="M337" s="24"/>
      <c r="N337" s="23"/>
      <c r="O337" s="24"/>
      <c r="P337" s="23"/>
      <c r="Q337" s="24"/>
      <c r="R337" s="2"/>
    </row>
    <row r="338" spans="5:18">
      <c r="E338" s="19"/>
      <c r="H338" s="19"/>
      <c r="J338" s="21"/>
      <c r="K338" s="24"/>
      <c r="L338" s="23"/>
      <c r="M338" s="24"/>
      <c r="N338" s="23"/>
      <c r="O338" s="24"/>
      <c r="P338" s="23"/>
      <c r="Q338" s="24"/>
      <c r="R338" s="2"/>
    </row>
    <row r="339" spans="5:18">
      <c r="E339" s="19"/>
      <c r="H339" s="19"/>
      <c r="J339" s="21"/>
      <c r="K339" s="24"/>
      <c r="L339" s="23"/>
      <c r="M339" s="24"/>
      <c r="N339" s="23"/>
      <c r="O339" s="24"/>
      <c r="P339" s="23"/>
      <c r="Q339" s="24"/>
      <c r="R339" s="2"/>
    </row>
    <row r="340" spans="5:18">
      <c r="E340" s="19"/>
      <c r="H340" s="19"/>
      <c r="J340" s="21"/>
      <c r="K340" s="24"/>
      <c r="L340" s="23"/>
      <c r="M340" s="24"/>
      <c r="N340" s="23"/>
      <c r="O340" s="24"/>
      <c r="P340" s="23"/>
      <c r="Q340" s="24"/>
      <c r="R340" s="2"/>
    </row>
    <row r="341" spans="5:18">
      <c r="E341" s="19"/>
      <c r="H341" s="19"/>
      <c r="J341" s="21"/>
      <c r="K341" s="24"/>
      <c r="L341" s="23"/>
      <c r="M341" s="24"/>
      <c r="N341" s="23"/>
      <c r="O341" s="24"/>
      <c r="P341" s="23"/>
      <c r="Q341" s="24"/>
      <c r="R341" s="2"/>
    </row>
    <row r="342" spans="5:18">
      <c r="E342" s="19"/>
      <c r="H342" s="19"/>
      <c r="J342" s="21"/>
      <c r="K342" s="24"/>
      <c r="L342" s="23"/>
      <c r="M342" s="24"/>
      <c r="N342" s="23"/>
      <c r="O342" s="24"/>
      <c r="P342" s="23"/>
      <c r="Q342" s="24"/>
      <c r="R342" s="2"/>
    </row>
    <row r="343" spans="5:18">
      <c r="E343" s="19"/>
      <c r="H343" s="19"/>
      <c r="J343" s="21"/>
      <c r="K343" s="24"/>
      <c r="L343" s="23"/>
      <c r="M343" s="24"/>
      <c r="N343" s="23"/>
      <c r="O343" s="24"/>
      <c r="P343" s="23"/>
      <c r="Q343" s="24"/>
      <c r="R343" s="2"/>
    </row>
    <row r="344" spans="5:18">
      <c r="E344" s="19"/>
      <c r="H344" s="19"/>
      <c r="J344" s="21"/>
      <c r="K344" s="24"/>
      <c r="L344" s="23"/>
      <c r="M344" s="24"/>
      <c r="N344" s="23"/>
      <c r="O344" s="24"/>
      <c r="P344" s="23"/>
      <c r="Q344" s="24"/>
      <c r="R344" s="2"/>
    </row>
    <row r="345" spans="5:18">
      <c r="E345" s="19"/>
      <c r="H345" s="19"/>
      <c r="J345" s="21"/>
      <c r="K345" s="24"/>
      <c r="L345" s="23"/>
      <c r="M345" s="24"/>
      <c r="N345" s="23"/>
      <c r="O345" s="24"/>
      <c r="P345" s="23"/>
      <c r="Q345" s="24"/>
      <c r="R345" s="2"/>
    </row>
    <row r="346" spans="5:18">
      <c r="E346" s="19"/>
      <c r="H346" s="19"/>
      <c r="J346" s="21"/>
      <c r="K346" s="24"/>
      <c r="L346" s="23"/>
      <c r="M346" s="24"/>
      <c r="N346" s="23"/>
      <c r="O346" s="24"/>
      <c r="P346" s="23"/>
      <c r="Q346" s="24"/>
      <c r="R346" s="2"/>
    </row>
    <row r="347" spans="5:18">
      <c r="E347" s="19"/>
      <c r="H347" s="19"/>
      <c r="J347" s="21"/>
      <c r="K347" s="24"/>
      <c r="L347" s="23"/>
      <c r="M347" s="24"/>
      <c r="N347" s="23"/>
      <c r="O347" s="24"/>
      <c r="P347" s="23"/>
      <c r="Q347" s="24"/>
      <c r="R347" s="2"/>
    </row>
    <row r="348" spans="5:18">
      <c r="E348" s="19"/>
      <c r="H348" s="19"/>
      <c r="J348" s="21"/>
      <c r="K348" s="24"/>
      <c r="L348" s="23"/>
      <c r="M348" s="24"/>
      <c r="N348" s="23"/>
      <c r="O348" s="24"/>
      <c r="P348" s="23"/>
      <c r="Q348" s="24"/>
      <c r="R348" s="2"/>
    </row>
    <row r="349" spans="5:18">
      <c r="E349" s="19"/>
      <c r="H349" s="19"/>
      <c r="J349" s="21"/>
      <c r="K349" s="24"/>
      <c r="L349" s="23"/>
      <c r="M349" s="24"/>
      <c r="N349" s="23"/>
      <c r="O349" s="24"/>
      <c r="P349" s="23"/>
      <c r="Q349" s="24"/>
      <c r="R349" s="2"/>
    </row>
    <row r="350" spans="5:18">
      <c r="E350" s="19"/>
      <c r="H350" s="19"/>
      <c r="J350" s="21"/>
      <c r="K350" s="24"/>
      <c r="L350" s="23"/>
      <c r="M350" s="24"/>
      <c r="N350" s="23"/>
      <c r="O350" s="24"/>
      <c r="P350" s="23"/>
      <c r="Q350" s="24"/>
      <c r="R350" s="2"/>
    </row>
    <row r="351" spans="5:18">
      <c r="E351" s="19"/>
      <c r="H351" s="19"/>
      <c r="J351" s="21"/>
      <c r="K351" s="24"/>
      <c r="L351" s="23"/>
      <c r="M351" s="24"/>
      <c r="N351" s="23"/>
      <c r="O351" s="24"/>
      <c r="P351" s="23"/>
      <c r="Q351" s="24"/>
      <c r="R351" s="2"/>
    </row>
    <row r="352" spans="5:18">
      <c r="E352" s="19"/>
      <c r="H352" s="19"/>
      <c r="J352" s="21"/>
      <c r="K352" s="24"/>
      <c r="L352" s="23"/>
      <c r="M352" s="24"/>
      <c r="N352" s="23"/>
      <c r="O352" s="24"/>
      <c r="P352" s="23"/>
      <c r="Q352" s="24"/>
      <c r="R352" s="2"/>
    </row>
    <row r="353" spans="5:18">
      <c r="E353" s="19"/>
      <c r="H353" s="19"/>
      <c r="J353" s="21"/>
      <c r="K353" s="24"/>
      <c r="L353" s="23"/>
      <c r="M353" s="24"/>
      <c r="N353" s="23"/>
      <c r="O353" s="24"/>
      <c r="P353" s="23"/>
      <c r="Q353" s="24"/>
      <c r="R353" s="2"/>
    </row>
    <row r="354" spans="5:18">
      <c r="E354" s="19"/>
      <c r="H354" s="19"/>
      <c r="J354" s="21"/>
      <c r="K354" s="24"/>
      <c r="L354" s="23"/>
      <c r="M354" s="24"/>
      <c r="N354" s="23"/>
      <c r="O354" s="24"/>
      <c r="P354" s="23"/>
      <c r="Q354" s="24"/>
      <c r="R354" s="2"/>
    </row>
    <row r="355" spans="5:18">
      <c r="E355" s="19"/>
      <c r="H355" s="19"/>
      <c r="J355" s="21"/>
      <c r="K355" s="24"/>
      <c r="L355" s="23"/>
      <c r="M355" s="24"/>
      <c r="N355" s="23"/>
      <c r="O355" s="24"/>
      <c r="P355" s="23"/>
      <c r="Q355" s="24"/>
      <c r="R355" s="2"/>
    </row>
    <row r="356" spans="5:18">
      <c r="E356" s="19"/>
      <c r="H356" s="19"/>
      <c r="J356" s="21"/>
      <c r="K356" s="24"/>
      <c r="L356" s="23"/>
      <c r="M356" s="24"/>
      <c r="N356" s="23"/>
      <c r="O356" s="24"/>
      <c r="P356" s="23"/>
      <c r="Q356" s="24"/>
      <c r="R356" s="2"/>
    </row>
    <row r="357" spans="5:18">
      <c r="E357" s="19"/>
      <c r="H357" s="19"/>
      <c r="J357" s="21"/>
      <c r="K357" s="24"/>
      <c r="L357" s="23"/>
      <c r="M357" s="24"/>
      <c r="N357" s="23"/>
      <c r="O357" s="24"/>
      <c r="P357" s="23"/>
      <c r="Q357" s="24"/>
      <c r="R357" s="2"/>
    </row>
    <row r="358" spans="5:18">
      <c r="E358" s="19"/>
      <c r="H358" s="19"/>
      <c r="J358" s="21"/>
      <c r="K358" s="24"/>
      <c r="L358" s="23"/>
      <c r="M358" s="24"/>
      <c r="N358" s="23"/>
      <c r="O358" s="24"/>
      <c r="P358" s="23"/>
      <c r="Q358" s="24"/>
      <c r="R358" s="2"/>
    </row>
  </sheetData>
  <phoneticPr fontId="0" type="noConversion"/>
  <printOptions horizontalCentered="1"/>
  <pageMargins left="0.25" right="0.25" top="0.5" bottom="0.5" header="0.25" footer="0.2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97"/>
  <sheetViews>
    <sheetView workbookViewId="0">
      <selection activeCell="V5" sqref="V5"/>
    </sheetView>
  </sheetViews>
  <sheetFormatPr defaultRowHeight="11.25"/>
  <cols>
    <col min="1" max="1" width="5.28515625" style="2" customWidth="1"/>
    <col min="2" max="3" width="3.7109375" style="2" customWidth="1"/>
    <col min="4" max="4" width="22.42578125" style="2" customWidth="1"/>
    <col min="5" max="5" width="3" style="2" customWidth="1"/>
    <col min="6" max="6" width="2.7109375" style="2" customWidth="1"/>
    <col min="7" max="7" width="12.7109375" style="2" customWidth="1"/>
    <col min="8" max="8" width="2.5703125" style="2" customWidth="1"/>
    <col min="9" max="9" width="12.7109375" style="21" customWidth="1"/>
    <col min="10" max="10" width="2.7109375" style="24" customWidth="1"/>
    <col min="11" max="11" width="12.7109375" style="23" customWidth="1"/>
    <col min="12" max="12" width="2.7109375" style="24" customWidth="1"/>
    <col min="13" max="13" width="12.7109375" style="23" customWidth="1"/>
    <col min="14" max="14" width="2.7109375" style="24" customWidth="1"/>
    <col min="15" max="15" width="12.7109375" style="23" customWidth="1"/>
    <col min="16" max="16" width="12.7109375" style="24" customWidth="1"/>
    <col min="17" max="17" width="2.7109375" style="2" customWidth="1"/>
    <col min="18" max="16384" width="9.140625" style="2"/>
  </cols>
  <sheetData>
    <row r="1" spans="1:16" ht="20.25">
      <c r="A1" s="36" t="str">
        <f>+'Working Capital'!A1</f>
        <v>Incubatee SA</v>
      </c>
      <c r="G1" s="19"/>
      <c r="H1" s="21"/>
      <c r="I1" s="24"/>
      <c r="J1" s="23"/>
      <c r="K1" s="24"/>
      <c r="L1" s="23"/>
      <c r="M1" s="24"/>
      <c r="N1" s="23"/>
      <c r="O1" s="24"/>
      <c r="P1" s="2"/>
    </row>
    <row r="2" spans="1:16">
      <c r="G2" s="19"/>
      <c r="H2" s="21"/>
      <c r="I2" s="24"/>
      <c r="J2" s="23"/>
      <c r="K2" s="24"/>
      <c r="L2" s="23"/>
      <c r="M2" s="24"/>
      <c r="N2" s="23"/>
      <c r="O2" s="24"/>
      <c r="P2" s="2"/>
    </row>
    <row r="3" spans="1:16" ht="15">
      <c r="A3" s="37" t="s">
        <v>66</v>
      </c>
      <c r="G3" s="19"/>
      <c r="H3" s="21"/>
      <c r="I3" s="24"/>
      <c r="J3" s="23"/>
      <c r="K3" s="24"/>
      <c r="L3" s="23"/>
      <c r="M3" s="24"/>
      <c r="N3" s="23"/>
      <c r="O3" s="24"/>
      <c r="P3" s="2"/>
    </row>
    <row r="4" spans="1:16">
      <c r="A4" s="7"/>
      <c r="G4" s="19"/>
      <c r="H4" s="21"/>
      <c r="I4" s="24"/>
      <c r="J4" s="23"/>
      <c r="K4" s="24"/>
      <c r="L4" s="23"/>
      <c r="M4" s="24"/>
      <c r="N4" s="23"/>
      <c r="O4" s="24"/>
      <c r="P4" s="2"/>
    </row>
    <row r="5" spans="1:16">
      <c r="A5" s="6"/>
      <c r="B5" s="9"/>
      <c r="C5" s="6"/>
      <c r="D5" s="6"/>
      <c r="E5" s="6"/>
      <c r="F5" s="6"/>
      <c r="G5" s="53" t="s">
        <v>1</v>
      </c>
      <c r="H5" s="20"/>
      <c r="I5" s="56" t="s">
        <v>2</v>
      </c>
      <c r="J5" s="56"/>
      <c r="K5" s="56" t="s">
        <v>3</v>
      </c>
      <c r="L5" s="56"/>
      <c r="M5" s="56" t="s">
        <v>4</v>
      </c>
      <c r="N5" s="56"/>
      <c r="O5" s="56" t="s">
        <v>5</v>
      </c>
      <c r="P5" s="2"/>
    </row>
    <row r="6" spans="1:16" ht="5.25" customHeight="1">
      <c r="B6" s="13"/>
      <c r="G6" s="19"/>
      <c r="H6" s="21"/>
      <c r="I6" s="24"/>
      <c r="J6" s="23"/>
      <c r="K6" s="24"/>
      <c r="L6" s="23"/>
      <c r="M6" s="24"/>
      <c r="N6" s="23"/>
      <c r="O6" s="24"/>
      <c r="P6" s="2"/>
    </row>
    <row r="7" spans="1:16" ht="11.25" customHeight="1">
      <c r="B7" s="13" t="s">
        <v>33</v>
      </c>
      <c r="G7" s="19"/>
      <c r="H7" s="21"/>
      <c r="I7" s="24"/>
      <c r="J7" s="23"/>
      <c r="K7" s="24"/>
      <c r="L7" s="23"/>
      <c r="M7" s="24"/>
      <c r="N7" s="23"/>
      <c r="O7" s="24"/>
      <c r="P7" s="2"/>
    </row>
    <row r="8" spans="1:16" ht="11.25" customHeight="1">
      <c r="C8" s="2" t="s">
        <v>259</v>
      </c>
      <c r="G8" s="19"/>
      <c r="H8" s="21"/>
      <c r="I8" s="24"/>
      <c r="K8" s="24"/>
      <c r="M8" s="24"/>
      <c r="O8" s="24"/>
      <c r="P8" s="2"/>
    </row>
    <row r="9" spans="1:16" ht="11.25" customHeight="1">
      <c r="D9" s="2" t="s">
        <v>260</v>
      </c>
      <c r="F9" s="25"/>
      <c r="G9" s="248">
        <v>0</v>
      </c>
      <c r="H9" s="21"/>
      <c r="I9" s="252"/>
      <c r="K9" s="252">
        <v>0</v>
      </c>
      <c r="M9" s="252"/>
      <c r="O9" s="252">
        <v>0</v>
      </c>
      <c r="P9" s="2"/>
    </row>
    <row r="10" spans="1:16" ht="11.25" customHeight="1">
      <c r="D10" s="2" t="s">
        <v>261</v>
      </c>
      <c r="F10" s="25"/>
      <c r="G10" s="248">
        <v>0</v>
      </c>
      <c r="H10" s="21"/>
      <c r="I10" s="252"/>
      <c r="K10" s="252">
        <v>0</v>
      </c>
      <c r="M10" s="252"/>
      <c r="O10" s="252">
        <v>0</v>
      </c>
      <c r="P10" s="2"/>
    </row>
    <row r="11" spans="1:16" ht="11.25" customHeight="1">
      <c r="D11" s="2" t="s">
        <v>262</v>
      </c>
      <c r="F11" s="25"/>
      <c r="G11" s="248">
        <v>0</v>
      </c>
      <c r="H11" s="21"/>
      <c r="I11" s="252"/>
      <c r="K11" s="252">
        <v>0</v>
      </c>
      <c r="M11" s="252"/>
      <c r="O11" s="252">
        <v>0</v>
      </c>
      <c r="P11" s="2"/>
    </row>
    <row r="12" spans="1:16" ht="11.25" customHeight="1">
      <c r="D12" s="2" t="s">
        <v>263</v>
      </c>
      <c r="F12" s="25"/>
      <c r="G12" s="248">
        <v>0</v>
      </c>
      <c r="H12" s="21"/>
      <c r="I12" s="252"/>
      <c r="K12" s="252">
        <v>0</v>
      </c>
      <c r="M12" s="252"/>
      <c r="O12" s="252">
        <v>0</v>
      </c>
      <c r="P12" s="2"/>
    </row>
    <row r="13" spans="1:16" ht="11.25" customHeight="1">
      <c r="D13" s="2" t="s">
        <v>264</v>
      </c>
      <c r="F13" s="25"/>
      <c r="G13" s="248">
        <v>0</v>
      </c>
      <c r="H13" s="21"/>
      <c r="I13" s="252"/>
      <c r="K13" s="252">
        <v>0</v>
      </c>
      <c r="M13" s="252"/>
      <c r="O13" s="252">
        <v>0</v>
      </c>
      <c r="P13" s="2"/>
    </row>
    <row r="14" spans="1:16" ht="11.25" customHeight="1">
      <c r="D14" s="2" t="s">
        <v>265</v>
      </c>
      <c r="G14" s="248">
        <v>0</v>
      </c>
      <c r="H14" s="21"/>
      <c r="I14" s="252"/>
      <c r="J14" s="23"/>
      <c r="K14" s="252">
        <v>0</v>
      </c>
      <c r="L14" s="23"/>
      <c r="M14" s="257"/>
      <c r="N14" s="23"/>
      <c r="O14" s="252">
        <v>0</v>
      </c>
      <c r="P14" s="2"/>
    </row>
    <row r="15" spans="1:16" ht="11.25" customHeight="1">
      <c r="D15" s="2" t="s">
        <v>6</v>
      </c>
      <c r="G15" s="231">
        <v>0</v>
      </c>
      <c r="H15" s="21"/>
      <c r="I15" s="252"/>
      <c r="J15" s="23"/>
      <c r="K15" s="252">
        <v>0</v>
      </c>
      <c r="L15" s="23"/>
      <c r="M15" s="252"/>
      <c r="N15" s="23"/>
      <c r="O15" s="252">
        <v>0</v>
      </c>
      <c r="P15" s="2"/>
    </row>
    <row r="16" spans="1:16" ht="11.25" customHeight="1" thickBot="1">
      <c r="C16" s="2" t="s">
        <v>34</v>
      </c>
      <c r="G16" s="31">
        <f>SUM(G9:G15)</f>
        <v>0</v>
      </c>
      <c r="H16" s="21"/>
      <c r="I16" s="31">
        <f>SUM(I9:I15)</f>
        <v>0</v>
      </c>
      <c r="J16" s="23"/>
      <c r="K16" s="31">
        <f>SUM(K9:K15)</f>
        <v>0</v>
      </c>
      <c r="L16" s="23"/>
      <c r="M16" s="31">
        <f>SUM(M9:M15)</f>
        <v>0</v>
      </c>
      <c r="N16" s="23"/>
      <c r="O16" s="31">
        <f>SUM(O9:O15)</f>
        <v>0</v>
      </c>
      <c r="P16" s="2"/>
    </row>
    <row r="17" spans="2:16" ht="11.25" customHeight="1" thickTop="1">
      <c r="G17" s="19"/>
      <c r="H17" s="21"/>
      <c r="I17" s="24"/>
      <c r="J17" s="23"/>
      <c r="K17" s="24"/>
      <c r="L17" s="23"/>
      <c r="M17" s="24"/>
      <c r="N17" s="23"/>
      <c r="O17" s="24"/>
      <c r="P17" s="2"/>
    </row>
    <row r="18" spans="2:16" ht="11.25" customHeight="1">
      <c r="B18" s="13" t="s">
        <v>161</v>
      </c>
      <c r="F18" s="24"/>
      <c r="G18" s="19"/>
      <c r="H18" s="21"/>
      <c r="I18" s="24"/>
      <c r="J18" s="23"/>
      <c r="K18" s="24"/>
      <c r="L18" s="23"/>
      <c r="M18" s="24"/>
      <c r="N18" s="23"/>
      <c r="O18" s="24"/>
      <c r="P18" s="2"/>
    </row>
    <row r="19" spans="2:16" ht="11.25" customHeight="1">
      <c r="C19" s="2" t="s">
        <v>259</v>
      </c>
      <c r="F19" s="24"/>
      <c r="G19" s="19"/>
      <c r="H19" s="21"/>
      <c r="I19" s="24"/>
      <c r="K19" s="24"/>
      <c r="M19" s="24"/>
      <c r="O19" s="24"/>
      <c r="P19" s="2"/>
    </row>
    <row r="20" spans="2:16" ht="11.25" customHeight="1">
      <c r="D20" s="2" t="str">
        <f t="shared" ref="D20:D25" si="0">+D9</f>
        <v>Equipment 1</v>
      </c>
      <c r="F20" s="24"/>
      <c r="G20" s="33">
        <f>+G9/5</f>
        <v>0</v>
      </c>
      <c r="H20" s="32"/>
      <c r="I20" s="33">
        <f>+($G9/5)+($I9/5)</f>
        <v>0</v>
      </c>
      <c r="J20" s="34"/>
      <c r="K20" s="33">
        <f>+($G9/5)+($I9/5)+($K9/5)</f>
        <v>0</v>
      </c>
      <c r="L20" s="34"/>
      <c r="M20" s="33">
        <f>+($G9/5)+($I9/5)+($K9/5)+($M9/5)</f>
        <v>0</v>
      </c>
      <c r="N20" s="34"/>
      <c r="O20" s="33">
        <f>+($G9/5)+($I9/5)+($K9/5)+($M9/5)+($O9/5)</f>
        <v>0</v>
      </c>
      <c r="P20" s="2"/>
    </row>
    <row r="21" spans="2:16" ht="11.25" customHeight="1">
      <c r="D21" s="2" t="str">
        <f t="shared" si="0"/>
        <v>Equipment 2</v>
      </c>
      <c r="F21" s="25"/>
      <c r="G21" s="33">
        <f>+G10/5</f>
        <v>0</v>
      </c>
      <c r="H21" s="21"/>
      <c r="I21" s="33">
        <f>+($G10/5)+($I10/5)</f>
        <v>0</v>
      </c>
      <c r="K21" s="33">
        <f>+($G10/5)+($I10/5)+($K10/5)</f>
        <v>0</v>
      </c>
      <c r="M21" s="33">
        <f>+($G10/5)+($I10/5)+($K10/5)+($M10/5)</f>
        <v>0</v>
      </c>
      <c r="O21" s="33">
        <f>+($G10/5)+($I10/5)+($K10/5)+($M10/5)+($O10/5)</f>
        <v>0</v>
      </c>
      <c r="P21" s="2"/>
    </row>
    <row r="22" spans="2:16" ht="11.25" customHeight="1">
      <c r="D22" s="2" t="str">
        <f t="shared" si="0"/>
        <v>Equipment 3</v>
      </c>
      <c r="F22" s="25"/>
      <c r="G22" s="33">
        <f>+G11/5</f>
        <v>0</v>
      </c>
      <c r="H22" s="21"/>
      <c r="I22" s="33">
        <f>+($G11/5)+($I11/5)</f>
        <v>0</v>
      </c>
      <c r="K22" s="33">
        <f>+($G11/5)+($I11/5)+($K11/5)</f>
        <v>0</v>
      </c>
      <c r="M22" s="33">
        <f>+($G11/5)+($I11/5)+($K11/5)+($M11/5)</f>
        <v>0</v>
      </c>
      <c r="O22" s="33">
        <f>+($G11/5)+($I11/5)+($K11/5)+($M11/5)+($O11/5)</f>
        <v>0</v>
      </c>
      <c r="P22" s="2"/>
    </row>
    <row r="23" spans="2:16" ht="11.25" customHeight="1">
      <c r="D23" s="2" t="str">
        <f t="shared" si="0"/>
        <v>Equipment 4</v>
      </c>
      <c r="F23" s="24"/>
      <c r="G23" s="33">
        <f>+G12/5</f>
        <v>0</v>
      </c>
      <c r="H23" s="32"/>
      <c r="I23" s="33">
        <f>+($G12/5)+($I12/5)</f>
        <v>0</v>
      </c>
      <c r="J23" s="34"/>
      <c r="K23" s="33">
        <f>+($G12/5)+($I12/5)+($K12/5)</f>
        <v>0</v>
      </c>
      <c r="L23" s="34"/>
      <c r="M23" s="33">
        <f>+($G12/5)+($I12/5)+($K12/5)+($M12/5)</f>
        <v>0</v>
      </c>
      <c r="N23" s="34"/>
      <c r="O23" s="33">
        <f>+($G12/5)+($I12/5)+($K12/5)+($M12/5)+($O12/5)</f>
        <v>0</v>
      </c>
      <c r="P23" s="2"/>
    </row>
    <row r="24" spans="2:16" ht="11.25" customHeight="1">
      <c r="D24" s="2" t="str">
        <f t="shared" si="0"/>
        <v>Equipment 5</v>
      </c>
      <c r="F24" s="24"/>
      <c r="G24" s="33">
        <f>+G13/5</f>
        <v>0</v>
      </c>
      <c r="H24" s="32"/>
      <c r="I24" s="33">
        <f>+($G13/5)+($I13/5)</f>
        <v>0</v>
      </c>
      <c r="J24" s="34"/>
      <c r="K24" s="33">
        <f>+($G13/5)+($I13/5)+($K13/5)</f>
        <v>0</v>
      </c>
      <c r="L24" s="34"/>
      <c r="M24" s="33">
        <f>+($G13/5)+($I13/5)+($K13/5)+($M13/5)</f>
        <v>0</v>
      </c>
      <c r="N24" s="34"/>
      <c r="O24" s="33">
        <f>+($G13/5)+($I13/5)+($K13/5)+($M13/5)+($O13/5)</f>
        <v>0</v>
      </c>
      <c r="P24" s="2"/>
    </row>
    <row r="25" spans="2:16" ht="11.25" customHeight="1">
      <c r="D25" s="2" t="str">
        <f t="shared" si="0"/>
        <v>PCs (3yrs)</v>
      </c>
      <c r="G25" s="33">
        <f>+G14/3</f>
        <v>0</v>
      </c>
      <c r="H25" s="21"/>
      <c r="I25" s="33">
        <f>+($G14/3)+($I14/3)</f>
        <v>0</v>
      </c>
      <c r="J25" s="23"/>
      <c r="K25" s="33">
        <f>+($G14/3)+($I14/3)+($K14/3)</f>
        <v>0</v>
      </c>
      <c r="L25" s="23"/>
      <c r="M25" s="33">
        <f>+($I14/3)+($K14/3)+($M14/3)</f>
        <v>0</v>
      </c>
      <c r="N25" s="23"/>
      <c r="O25" s="33">
        <f>+($K14/3)+($M14/3)+($O14/3)</f>
        <v>0</v>
      </c>
      <c r="P25" s="2"/>
    </row>
    <row r="26" spans="2:16" ht="11.25" customHeight="1">
      <c r="D26" s="2" t="s">
        <v>6</v>
      </c>
      <c r="G26" s="33">
        <f>+G15/5</f>
        <v>0</v>
      </c>
      <c r="H26" s="21"/>
      <c r="I26" s="33">
        <f>+($G15/5)+($I15/5)</f>
        <v>0</v>
      </c>
      <c r="J26" s="23"/>
      <c r="K26" s="33">
        <f>+($G15/5)+($I15/5)+($K15/5)</f>
        <v>0</v>
      </c>
      <c r="L26" s="23"/>
      <c r="M26" s="33">
        <f>+($G15/5)+($I15/5)+($K15/5)+($M15/5)</f>
        <v>0</v>
      </c>
      <c r="N26" s="23"/>
      <c r="O26" s="33">
        <f>+($G15/5)+($I15/5)+($K15/5)+($M15/5)+($O15/5)</f>
        <v>0</v>
      </c>
      <c r="P26" s="2"/>
    </row>
    <row r="27" spans="2:16" ht="11.25" customHeight="1" thickBot="1">
      <c r="C27" s="2" t="s">
        <v>35</v>
      </c>
      <c r="G27" s="31">
        <f>SUM(G20:G26)</f>
        <v>0</v>
      </c>
      <c r="H27" s="21"/>
      <c r="I27" s="31">
        <f>SUM(I20:I26)</f>
        <v>0</v>
      </c>
      <c r="J27" s="23"/>
      <c r="K27" s="31">
        <f>SUM(K20:K26)</f>
        <v>0</v>
      </c>
      <c r="L27" s="23"/>
      <c r="M27" s="31">
        <f>SUM(M20:M26)</f>
        <v>0</v>
      </c>
      <c r="N27" s="23"/>
      <c r="O27" s="31">
        <f>SUM(O20:O26)</f>
        <v>0</v>
      </c>
      <c r="P27" s="2"/>
    </row>
    <row r="28" spans="2:16" ht="11.25" customHeight="1" thickTop="1">
      <c r="G28" s="19"/>
      <c r="H28" s="21"/>
      <c r="I28" s="24"/>
      <c r="J28" s="23"/>
      <c r="K28" s="24"/>
      <c r="L28" s="23"/>
      <c r="M28" s="24"/>
      <c r="N28" s="23"/>
      <c r="O28" s="24"/>
      <c r="P28" s="2"/>
    </row>
    <row r="29" spans="2:16" ht="11.25" customHeight="1">
      <c r="B29" s="13" t="s">
        <v>220</v>
      </c>
      <c r="G29" s="19"/>
      <c r="H29" s="21"/>
      <c r="I29" s="24"/>
      <c r="J29" s="23"/>
      <c r="K29" s="24"/>
      <c r="L29" s="23"/>
      <c r="M29" s="24"/>
      <c r="N29" s="23"/>
      <c r="O29" s="24"/>
      <c r="P29" s="2"/>
    </row>
    <row r="30" spans="2:16" ht="11.25" customHeight="1">
      <c r="D30" s="2" t="s">
        <v>266</v>
      </c>
      <c r="F30" s="25"/>
      <c r="G30" s="248">
        <v>0</v>
      </c>
      <c r="H30" s="21"/>
      <c r="I30" s="252"/>
      <c r="K30" s="252"/>
      <c r="M30" s="248">
        <v>0</v>
      </c>
      <c r="O30" s="252"/>
      <c r="P30" s="2"/>
    </row>
    <row r="31" spans="2:16" ht="11.25" customHeight="1">
      <c r="D31" s="2" t="s">
        <v>267</v>
      </c>
      <c r="F31" s="25"/>
      <c r="G31" s="248">
        <v>0</v>
      </c>
      <c r="H31" s="21"/>
      <c r="I31" s="252"/>
      <c r="K31" s="252"/>
      <c r="M31" s="248">
        <v>0</v>
      </c>
      <c r="O31" s="252"/>
      <c r="P31" s="2"/>
    </row>
    <row r="32" spans="2:16" ht="11.25" customHeight="1">
      <c r="D32" s="2" t="s">
        <v>268</v>
      </c>
      <c r="F32" s="25"/>
      <c r="G32" s="248">
        <v>0</v>
      </c>
      <c r="H32" s="21"/>
      <c r="I32" s="252"/>
      <c r="K32" s="252"/>
      <c r="M32" s="248">
        <v>0</v>
      </c>
      <c r="O32" s="252"/>
      <c r="P32" s="2"/>
    </row>
    <row r="33" spans="2:69" ht="11.25" customHeight="1">
      <c r="D33" s="2" t="s">
        <v>269</v>
      </c>
      <c r="F33" s="25"/>
      <c r="G33" s="248">
        <v>0</v>
      </c>
      <c r="H33" s="21"/>
      <c r="I33" s="252"/>
      <c r="K33" s="252"/>
      <c r="M33" s="248">
        <v>0</v>
      </c>
      <c r="O33" s="252"/>
      <c r="P33" s="2"/>
    </row>
    <row r="34" spans="2:69" ht="11.25" customHeight="1">
      <c r="D34" s="2" t="s">
        <v>270</v>
      </c>
      <c r="F34" s="25"/>
      <c r="G34" s="248">
        <v>0</v>
      </c>
      <c r="H34" s="21"/>
      <c r="I34" s="252"/>
      <c r="K34" s="252"/>
      <c r="M34" s="248">
        <v>0</v>
      </c>
      <c r="O34" s="252"/>
      <c r="P34" s="2"/>
    </row>
    <row r="35" spans="2:69" ht="11.25" customHeight="1">
      <c r="D35" s="2" t="s">
        <v>271</v>
      </c>
      <c r="F35" s="25"/>
      <c r="G35" s="248">
        <v>0</v>
      </c>
      <c r="H35" s="21"/>
      <c r="I35" s="252"/>
      <c r="K35" s="252"/>
      <c r="M35" s="248">
        <v>0</v>
      </c>
      <c r="O35" s="252"/>
      <c r="P35" s="2"/>
    </row>
    <row r="36" spans="2:69" ht="11.25" customHeight="1">
      <c r="D36" s="2" t="s">
        <v>272</v>
      </c>
      <c r="F36" s="25"/>
      <c r="G36" s="248">
        <v>0</v>
      </c>
      <c r="H36" s="21"/>
      <c r="I36" s="252"/>
      <c r="K36" s="252"/>
      <c r="M36" s="248">
        <v>0</v>
      </c>
      <c r="O36" s="252"/>
      <c r="P36" s="2"/>
    </row>
    <row r="37" spans="2:69" ht="11.25" customHeight="1">
      <c r="D37" s="2" t="s">
        <v>273</v>
      </c>
      <c r="G37" s="248">
        <v>0</v>
      </c>
      <c r="H37" s="21"/>
      <c r="I37" s="252"/>
      <c r="J37" s="23"/>
      <c r="K37" s="257"/>
      <c r="L37" s="23"/>
      <c r="M37" s="248">
        <v>0</v>
      </c>
      <c r="N37" s="23"/>
      <c r="O37" s="257"/>
      <c r="P37" s="2"/>
    </row>
    <row r="38" spans="2:69" ht="11.25" customHeight="1" thickBot="1">
      <c r="C38" s="2" t="s">
        <v>221</v>
      </c>
      <c r="G38" s="31">
        <f>SUM(G30:G36)</f>
        <v>0</v>
      </c>
      <c r="H38" s="21"/>
      <c r="I38" s="31">
        <f>SUM(I30:I37)</f>
        <v>0</v>
      </c>
      <c r="J38" s="23"/>
      <c r="K38" s="31">
        <f>SUM(K30:K36)</f>
        <v>0</v>
      </c>
      <c r="L38" s="23"/>
      <c r="M38" s="31">
        <f>SUM(M30:M36)</f>
        <v>0</v>
      </c>
      <c r="N38" s="23"/>
      <c r="O38" s="31">
        <f>SUM(O30:O36)</f>
        <v>0</v>
      </c>
      <c r="P38" s="2"/>
    </row>
    <row r="39" spans="2:69" ht="11.25" customHeight="1" thickTop="1">
      <c r="G39" s="19"/>
      <c r="H39" s="21"/>
      <c r="I39" s="24"/>
      <c r="J39" s="23"/>
      <c r="K39" s="24"/>
      <c r="L39" s="23"/>
      <c r="M39" s="24"/>
      <c r="N39" s="23"/>
      <c r="O39" s="24"/>
      <c r="P39" s="2"/>
    </row>
    <row r="40" spans="2:69" ht="11.25" customHeight="1" thickBot="1">
      <c r="C40" s="2" t="s">
        <v>222</v>
      </c>
      <c r="G40" s="238">
        <f>+G38*$G42/1000*12*1.18</f>
        <v>0</v>
      </c>
      <c r="H40" s="21"/>
      <c r="I40" s="238">
        <f>+I38*$G42/1000*12*1.18+G40</f>
        <v>0</v>
      </c>
      <c r="J40" s="23"/>
      <c r="K40" s="238">
        <f>+K38*$G42/1000*12*1.18+I40</f>
        <v>0</v>
      </c>
      <c r="L40" s="23"/>
      <c r="M40" s="238">
        <f>+M38*$G42/1000*12*1.18+K40</f>
        <v>0</v>
      </c>
      <c r="N40" s="23"/>
      <c r="O40" s="238">
        <f>+O38*$G42/1000*12*1.18+M38*$G42/1000*12*1.18</f>
        <v>0</v>
      </c>
      <c r="P40" s="2"/>
    </row>
    <row r="41" spans="2:69" ht="11.25" customHeight="1" thickTop="1">
      <c r="G41" s="19"/>
      <c r="H41" s="21"/>
      <c r="I41" s="24"/>
      <c r="J41" s="23"/>
      <c r="K41" s="24"/>
      <c r="L41" s="23"/>
      <c r="M41" s="24"/>
      <c r="N41" s="23"/>
      <c r="O41" s="24"/>
      <c r="P41" s="2"/>
    </row>
    <row r="42" spans="2:69" ht="11.25" customHeight="1">
      <c r="C42" s="35" t="s">
        <v>274</v>
      </c>
      <c r="D42" s="35"/>
      <c r="G42" s="258"/>
      <c r="H42" s="21"/>
      <c r="I42" s="24"/>
      <c r="J42" s="23"/>
      <c r="K42" s="24"/>
      <c r="L42" s="23"/>
      <c r="M42" s="24"/>
      <c r="N42" s="23"/>
      <c r="O42" s="24"/>
      <c r="P42" s="2"/>
    </row>
    <row r="43" spans="2:69" ht="11.25" customHeight="1">
      <c r="B43" s="13"/>
      <c r="G43" s="19"/>
      <c r="H43" s="21"/>
      <c r="I43" s="24"/>
      <c r="J43" s="23"/>
      <c r="K43" s="24"/>
      <c r="L43" s="23"/>
      <c r="M43" s="24"/>
      <c r="N43" s="23"/>
      <c r="O43" s="24"/>
      <c r="P43" s="2"/>
    </row>
    <row r="44" spans="2:69">
      <c r="B44" s="13" t="s">
        <v>97</v>
      </c>
      <c r="G44" s="19"/>
      <c r="I44" s="24"/>
      <c r="J44" s="23"/>
      <c r="K44" s="24"/>
      <c r="L44" s="23"/>
      <c r="M44" s="24"/>
      <c r="N44" s="23"/>
      <c r="O44" s="24"/>
      <c r="P44" s="2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</row>
    <row r="45" spans="2:69">
      <c r="C45" s="2" t="s">
        <v>94</v>
      </c>
      <c r="G45" s="239">
        <v>0</v>
      </c>
      <c r="I45" s="19">
        <f>G48</f>
        <v>0</v>
      </c>
      <c r="J45" s="23"/>
      <c r="K45" s="19">
        <f>I48</f>
        <v>0</v>
      </c>
      <c r="L45" s="23"/>
      <c r="M45" s="19">
        <f>K48</f>
        <v>0</v>
      </c>
      <c r="N45" s="23"/>
      <c r="O45" s="19">
        <f>M48</f>
        <v>0</v>
      </c>
      <c r="P45" s="2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2:69">
      <c r="C46" s="2" t="s">
        <v>95</v>
      </c>
      <c r="G46" s="19">
        <f>+G16</f>
        <v>0</v>
      </c>
      <c r="I46" s="19">
        <f>+I16</f>
        <v>0</v>
      </c>
      <c r="J46" s="23"/>
      <c r="K46" s="19">
        <f>+K16</f>
        <v>0</v>
      </c>
      <c r="L46" s="23"/>
      <c r="M46" s="19">
        <f>+M16</f>
        <v>0</v>
      </c>
      <c r="N46" s="23"/>
      <c r="O46" s="19">
        <f>+O16</f>
        <v>0</v>
      </c>
      <c r="P46" s="2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2:69">
      <c r="C47" s="2" t="s">
        <v>98</v>
      </c>
      <c r="G47" s="171">
        <v>0</v>
      </c>
      <c r="I47" s="171">
        <v>0</v>
      </c>
      <c r="J47" s="23"/>
      <c r="K47" s="171">
        <v>0</v>
      </c>
      <c r="L47" s="23"/>
      <c r="M47" s="171">
        <v>0</v>
      </c>
      <c r="N47" s="23"/>
      <c r="O47" s="171">
        <v>0</v>
      </c>
      <c r="P47" s="2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2:69">
      <c r="C48" s="2" t="s">
        <v>96</v>
      </c>
      <c r="G48" s="19">
        <f>G45+G46+G47</f>
        <v>0</v>
      </c>
      <c r="I48" s="19">
        <f>I45+I46+I47</f>
        <v>0</v>
      </c>
      <c r="J48" s="23"/>
      <c r="K48" s="19">
        <f>K45+K46+K47</f>
        <v>0</v>
      </c>
      <c r="L48" s="23"/>
      <c r="M48" s="19">
        <f>M45+M46+M47</f>
        <v>0</v>
      </c>
      <c r="N48" s="23"/>
      <c r="O48" s="19">
        <f>O45+O46+O47</f>
        <v>0</v>
      </c>
      <c r="P48" s="2"/>
    </row>
    <row r="49" spans="2:69">
      <c r="G49" s="19"/>
      <c r="H49" s="25"/>
      <c r="I49" s="24"/>
      <c r="J49" s="23"/>
      <c r="K49" s="24"/>
      <c r="L49" s="23"/>
      <c r="M49" s="24"/>
      <c r="N49" s="23"/>
      <c r="O49" s="24"/>
      <c r="P49" s="2"/>
    </row>
    <row r="50" spans="2:69">
      <c r="B50" s="13" t="s">
        <v>102</v>
      </c>
      <c r="G50" s="19"/>
      <c r="H50" s="25"/>
      <c r="I50" s="24"/>
      <c r="J50" s="23"/>
      <c r="K50" s="24"/>
      <c r="L50" s="23"/>
      <c r="M50" s="24"/>
      <c r="N50" s="23"/>
      <c r="O50" s="24"/>
      <c r="P50" s="2"/>
    </row>
    <row r="51" spans="2:69">
      <c r="C51" s="2" t="s">
        <v>94</v>
      </c>
      <c r="G51" s="170">
        <v>0</v>
      </c>
      <c r="H51" s="25"/>
      <c r="I51" s="19">
        <f>G54</f>
        <v>0</v>
      </c>
      <c r="J51" s="23"/>
      <c r="K51" s="19">
        <f>I54</f>
        <v>0</v>
      </c>
      <c r="L51" s="23"/>
      <c r="M51" s="19">
        <f>K54</f>
        <v>0</v>
      </c>
      <c r="N51" s="23"/>
      <c r="O51" s="19">
        <f>M54</f>
        <v>0</v>
      </c>
      <c r="P51" s="2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</row>
    <row r="52" spans="2:69">
      <c r="C52" s="2" t="s">
        <v>99</v>
      </c>
      <c r="G52" s="19">
        <f>+G27</f>
        <v>0</v>
      </c>
      <c r="H52" s="25"/>
      <c r="I52" s="19">
        <f>+I27</f>
        <v>0</v>
      </c>
      <c r="J52" s="23"/>
      <c r="K52" s="19">
        <f>+K27</f>
        <v>0</v>
      </c>
      <c r="L52" s="23"/>
      <c r="M52" s="19">
        <f>+M27</f>
        <v>0</v>
      </c>
      <c r="N52" s="23"/>
      <c r="O52" s="19">
        <f>+O27</f>
        <v>0</v>
      </c>
      <c r="P52" s="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2:69">
      <c r="C53" s="2" t="s">
        <v>101</v>
      </c>
      <c r="G53" s="171">
        <v>0</v>
      </c>
      <c r="H53" s="25"/>
      <c r="I53" s="171">
        <v>0</v>
      </c>
      <c r="J53" s="23"/>
      <c r="K53" s="171">
        <v>0</v>
      </c>
      <c r="L53" s="23"/>
      <c r="M53" s="171">
        <v>0</v>
      </c>
      <c r="N53" s="23"/>
      <c r="O53" s="171">
        <v>0</v>
      </c>
      <c r="P53" s="2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</row>
    <row r="54" spans="2:69" ht="11.25" customHeight="1">
      <c r="C54" s="2" t="s">
        <v>100</v>
      </c>
      <c r="G54" s="19">
        <f>G51+G52+G53</f>
        <v>0</v>
      </c>
      <c r="H54" s="25"/>
      <c r="I54" s="19">
        <f>I51+I52+I53</f>
        <v>0</v>
      </c>
      <c r="J54" s="23"/>
      <c r="K54" s="19">
        <f>K51+K52+K53</f>
        <v>0</v>
      </c>
      <c r="L54" s="23"/>
      <c r="M54" s="19">
        <f>M51+M52+M53</f>
        <v>0</v>
      </c>
      <c r="N54" s="23"/>
      <c r="O54" s="19">
        <f>O51+O52+O53</f>
        <v>0</v>
      </c>
      <c r="P54" s="2"/>
    </row>
    <row r="55" spans="2:69" ht="11.25" customHeight="1">
      <c r="G55" s="19"/>
      <c r="H55" s="25"/>
      <c r="I55" s="24"/>
      <c r="J55" s="23"/>
      <c r="K55" s="24"/>
      <c r="L55" s="23"/>
      <c r="M55" s="24"/>
      <c r="N55" s="23"/>
      <c r="O55" s="24"/>
      <c r="P55" s="2"/>
    </row>
    <row r="56" spans="2:69" ht="15" customHeight="1">
      <c r="B56" s="13" t="s">
        <v>93</v>
      </c>
      <c r="G56" s="19"/>
      <c r="H56" s="25"/>
      <c r="I56" s="24"/>
      <c r="J56" s="23"/>
      <c r="K56" s="24"/>
      <c r="L56" s="23"/>
      <c r="M56" s="24"/>
      <c r="N56" s="23"/>
      <c r="O56" s="24"/>
      <c r="P56" s="2"/>
    </row>
    <row r="57" spans="2:69" ht="11.25" customHeight="1">
      <c r="C57" s="2" t="s">
        <v>103</v>
      </c>
      <c r="G57" s="19">
        <f>G48-G54</f>
        <v>0</v>
      </c>
      <c r="H57" s="25"/>
      <c r="I57" s="19">
        <f>I48-I54</f>
        <v>0</v>
      </c>
      <c r="J57" s="23"/>
      <c r="K57" s="19">
        <f>K48-K54</f>
        <v>0</v>
      </c>
      <c r="L57" s="23"/>
      <c r="M57" s="19">
        <f>M48-M54</f>
        <v>0</v>
      </c>
      <c r="N57" s="23"/>
      <c r="O57" s="19">
        <f>O48-O54</f>
        <v>0</v>
      </c>
      <c r="P57" s="2"/>
    </row>
    <row r="58" spans="2:69" ht="11.25" customHeight="1">
      <c r="G58" s="19"/>
      <c r="I58" s="24"/>
      <c r="J58" s="23"/>
      <c r="K58" s="24"/>
      <c r="L58" s="23"/>
      <c r="M58" s="24"/>
      <c r="N58" s="23"/>
      <c r="O58" s="24"/>
      <c r="P58" s="2"/>
    </row>
    <row r="59" spans="2:69" ht="11.25" customHeight="1">
      <c r="G59" s="19"/>
      <c r="I59" s="24"/>
      <c r="J59" s="23"/>
      <c r="K59" s="24"/>
      <c r="L59" s="23"/>
      <c r="M59" s="24"/>
      <c r="N59" s="23"/>
      <c r="O59" s="24"/>
      <c r="P59" s="2"/>
    </row>
    <row r="60" spans="2:69" ht="11.25" customHeight="1">
      <c r="G60" s="19"/>
      <c r="I60" s="24"/>
      <c r="J60" s="23"/>
      <c r="K60" s="24"/>
      <c r="L60" s="23"/>
      <c r="M60" s="24"/>
      <c r="N60" s="23"/>
      <c r="O60" s="24"/>
      <c r="P60" s="2"/>
    </row>
    <row r="61" spans="2:69" ht="11.25" customHeight="1">
      <c r="G61" s="19"/>
      <c r="I61" s="24"/>
      <c r="J61" s="23"/>
      <c r="K61" s="24"/>
      <c r="L61" s="23"/>
      <c r="M61" s="24"/>
      <c r="N61" s="23"/>
      <c r="O61" s="24"/>
      <c r="P61" s="2"/>
    </row>
    <row r="62" spans="2:69" ht="11.25" customHeight="1">
      <c r="G62" s="19"/>
      <c r="I62" s="24"/>
      <c r="J62" s="23"/>
      <c r="K62" s="24"/>
      <c r="L62" s="23"/>
      <c r="M62" s="24"/>
      <c r="N62" s="23"/>
      <c r="O62" s="24"/>
      <c r="P62" s="2"/>
    </row>
    <row r="63" spans="2:69" ht="11.25" customHeight="1">
      <c r="G63" s="19"/>
      <c r="I63" s="24"/>
      <c r="J63" s="23"/>
      <c r="K63" s="24"/>
      <c r="L63" s="23"/>
      <c r="M63" s="24"/>
      <c r="N63" s="23"/>
      <c r="O63" s="24"/>
      <c r="P63" s="2"/>
    </row>
    <row r="64" spans="2:69" ht="11.25" customHeight="1">
      <c r="G64" s="19"/>
      <c r="I64" s="24"/>
      <c r="J64" s="23"/>
      <c r="K64" s="24"/>
      <c r="L64" s="23"/>
      <c r="M64" s="24"/>
      <c r="N64" s="23"/>
      <c r="O64" s="24"/>
      <c r="P64" s="2"/>
    </row>
    <row r="65" spans="7:16" ht="11.25" customHeight="1">
      <c r="G65" s="19"/>
      <c r="I65" s="24"/>
      <c r="J65" s="23"/>
      <c r="K65" s="24"/>
      <c r="L65" s="23"/>
      <c r="M65" s="24"/>
      <c r="N65" s="23"/>
      <c r="O65" s="24"/>
      <c r="P65" s="2"/>
    </row>
    <row r="66" spans="7:16" ht="11.25" customHeight="1">
      <c r="G66" s="19"/>
      <c r="I66" s="24"/>
      <c r="J66" s="23"/>
      <c r="K66" s="24"/>
      <c r="L66" s="23"/>
      <c r="M66" s="24"/>
      <c r="N66" s="23"/>
      <c r="O66" s="24"/>
      <c r="P66" s="2"/>
    </row>
    <row r="67" spans="7:16" ht="11.25" customHeight="1">
      <c r="G67" s="19"/>
      <c r="I67" s="24"/>
      <c r="J67" s="23"/>
      <c r="K67" s="24"/>
      <c r="L67" s="23"/>
      <c r="M67" s="24"/>
      <c r="N67" s="23"/>
      <c r="O67" s="24"/>
      <c r="P67" s="2"/>
    </row>
    <row r="68" spans="7:16">
      <c r="G68" s="19"/>
      <c r="I68" s="24"/>
      <c r="J68" s="23"/>
      <c r="K68" s="24"/>
      <c r="L68" s="23"/>
      <c r="M68" s="24"/>
      <c r="N68" s="23"/>
      <c r="O68" s="24"/>
      <c r="P68" s="2"/>
    </row>
    <row r="69" spans="7:16">
      <c r="G69" s="19"/>
      <c r="I69" s="24"/>
      <c r="J69" s="23"/>
      <c r="K69" s="24"/>
      <c r="L69" s="23"/>
      <c r="M69" s="24"/>
      <c r="N69" s="23"/>
      <c r="O69" s="24"/>
      <c r="P69" s="2"/>
    </row>
    <row r="70" spans="7:16">
      <c r="G70" s="19"/>
      <c r="I70" s="24"/>
      <c r="J70" s="23"/>
      <c r="K70" s="24"/>
      <c r="L70" s="23"/>
      <c r="M70" s="24"/>
      <c r="N70" s="23"/>
      <c r="O70" s="24"/>
      <c r="P70" s="2"/>
    </row>
    <row r="71" spans="7:16">
      <c r="G71" s="19"/>
      <c r="I71" s="24"/>
      <c r="J71" s="23"/>
      <c r="K71" s="24"/>
      <c r="L71" s="23"/>
      <c r="M71" s="24"/>
      <c r="N71" s="23"/>
      <c r="O71" s="24"/>
      <c r="P71" s="2"/>
    </row>
    <row r="72" spans="7:16">
      <c r="G72" s="19"/>
      <c r="I72" s="24"/>
      <c r="J72" s="23"/>
      <c r="K72" s="24"/>
      <c r="L72" s="23"/>
      <c r="M72" s="24"/>
      <c r="N72" s="23"/>
      <c r="O72" s="24"/>
      <c r="P72" s="2"/>
    </row>
    <row r="73" spans="7:16">
      <c r="G73" s="19"/>
      <c r="H73" s="25"/>
      <c r="I73" s="24"/>
      <c r="J73" s="23"/>
      <c r="K73" s="24"/>
      <c r="L73" s="23"/>
      <c r="M73" s="24"/>
      <c r="N73" s="23"/>
      <c r="O73" s="24"/>
      <c r="P73" s="2"/>
    </row>
    <row r="74" spans="7:16">
      <c r="G74" s="19"/>
      <c r="H74" s="25"/>
      <c r="I74" s="24"/>
      <c r="J74" s="23"/>
      <c r="K74" s="24"/>
      <c r="L74" s="23"/>
      <c r="M74" s="24"/>
      <c r="N74" s="23"/>
      <c r="O74" s="24"/>
      <c r="P74" s="2"/>
    </row>
    <row r="75" spans="7:16">
      <c r="G75" s="19"/>
      <c r="H75" s="25"/>
      <c r="I75" s="24"/>
      <c r="J75" s="23"/>
      <c r="K75" s="24"/>
      <c r="L75" s="23"/>
      <c r="M75" s="24"/>
      <c r="N75" s="23"/>
      <c r="O75" s="24"/>
      <c r="P75" s="2"/>
    </row>
    <row r="76" spans="7:16">
      <c r="G76" s="19"/>
      <c r="H76" s="25"/>
      <c r="I76" s="24"/>
      <c r="J76" s="23"/>
      <c r="K76" s="24"/>
      <c r="L76" s="23"/>
      <c r="M76" s="24"/>
      <c r="N76" s="23"/>
      <c r="O76" s="24"/>
      <c r="P76" s="2"/>
    </row>
    <row r="77" spans="7:16">
      <c r="G77" s="19"/>
      <c r="H77" s="25"/>
      <c r="I77" s="24"/>
      <c r="J77" s="23"/>
      <c r="K77" s="24"/>
      <c r="L77" s="23"/>
      <c r="M77" s="24"/>
      <c r="N77" s="23"/>
      <c r="O77" s="24"/>
      <c r="P77" s="2"/>
    </row>
    <row r="78" spans="7:16">
      <c r="G78" s="19"/>
      <c r="H78" s="25"/>
      <c r="I78" s="24"/>
      <c r="J78" s="23"/>
      <c r="K78" s="24"/>
      <c r="L78" s="23"/>
      <c r="M78" s="24"/>
      <c r="N78" s="23"/>
      <c r="O78" s="24"/>
      <c r="P78" s="2"/>
    </row>
    <row r="79" spans="7:16">
      <c r="G79" s="19"/>
      <c r="H79" s="25"/>
      <c r="I79" s="24"/>
      <c r="J79" s="23"/>
      <c r="K79" s="24"/>
      <c r="L79" s="23"/>
      <c r="M79" s="24"/>
      <c r="N79" s="23"/>
      <c r="O79" s="24"/>
      <c r="P79" s="2"/>
    </row>
    <row r="80" spans="7:16">
      <c r="G80" s="19"/>
      <c r="H80" s="25"/>
      <c r="I80" s="24"/>
      <c r="J80" s="23"/>
      <c r="K80" s="24"/>
      <c r="L80" s="23"/>
      <c r="M80" s="24"/>
      <c r="N80" s="23"/>
      <c r="O80" s="24"/>
      <c r="P80" s="2"/>
    </row>
    <row r="81" spans="7:16">
      <c r="G81" s="19"/>
      <c r="H81" s="25"/>
      <c r="I81" s="24"/>
      <c r="J81" s="23"/>
      <c r="K81" s="24"/>
      <c r="L81" s="23"/>
      <c r="M81" s="24"/>
      <c r="N81" s="23"/>
      <c r="O81" s="24"/>
      <c r="P81" s="2"/>
    </row>
    <row r="82" spans="7:16">
      <c r="G82" s="19"/>
      <c r="H82" s="25"/>
      <c r="I82" s="24"/>
      <c r="J82" s="23"/>
      <c r="K82" s="24"/>
      <c r="L82" s="23"/>
      <c r="M82" s="24"/>
      <c r="N82" s="23"/>
      <c r="O82" s="24"/>
      <c r="P82" s="2"/>
    </row>
    <row r="83" spans="7:16">
      <c r="G83" s="19"/>
      <c r="H83" s="25"/>
      <c r="I83" s="24"/>
      <c r="J83" s="23"/>
      <c r="K83" s="24"/>
      <c r="L83" s="23"/>
      <c r="M83" s="24"/>
      <c r="N83" s="23"/>
      <c r="O83" s="24"/>
      <c r="P83" s="2"/>
    </row>
    <row r="84" spans="7:16">
      <c r="G84" s="19"/>
      <c r="H84" s="25"/>
      <c r="I84" s="24"/>
      <c r="J84" s="23"/>
      <c r="K84" s="24"/>
      <c r="L84" s="23"/>
      <c r="M84" s="24"/>
      <c r="N84" s="23"/>
      <c r="O84" s="24"/>
      <c r="P84" s="2"/>
    </row>
    <row r="85" spans="7:16">
      <c r="G85" s="19"/>
      <c r="H85" s="25"/>
      <c r="I85" s="24"/>
      <c r="J85" s="23"/>
      <c r="K85" s="24"/>
      <c r="L85" s="23"/>
      <c r="M85" s="24"/>
      <c r="N85" s="23"/>
      <c r="O85" s="24"/>
      <c r="P85" s="2"/>
    </row>
    <row r="86" spans="7:16">
      <c r="G86" s="19"/>
      <c r="H86" s="25"/>
      <c r="I86" s="24"/>
      <c r="J86" s="23"/>
      <c r="K86" s="24"/>
      <c r="L86" s="23"/>
      <c r="M86" s="24"/>
      <c r="N86" s="23"/>
      <c r="O86" s="24"/>
      <c r="P86" s="2"/>
    </row>
    <row r="87" spans="7:16">
      <c r="G87" s="19"/>
      <c r="H87" s="25"/>
      <c r="I87" s="24"/>
      <c r="J87" s="23"/>
      <c r="K87" s="24"/>
      <c r="L87" s="23"/>
      <c r="M87" s="24"/>
      <c r="N87" s="23"/>
      <c r="O87" s="24"/>
      <c r="P87" s="2"/>
    </row>
    <row r="88" spans="7:16">
      <c r="G88" s="19"/>
      <c r="H88" s="25"/>
      <c r="I88" s="24"/>
      <c r="J88" s="23"/>
      <c r="K88" s="24"/>
      <c r="L88" s="23"/>
      <c r="M88" s="24"/>
      <c r="N88" s="23"/>
      <c r="O88" s="24"/>
      <c r="P88" s="2"/>
    </row>
    <row r="89" spans="7:16">
      <c r="G89" s="19"/>
      <c r="H89" s="25"/>
      <c r="I89" s="24"/>
      <c r="J89" s="23"/>
      <c r="K89" s="24"/>
      <c r="L89" s="23"/>
      <c r="M89" s="24"/>
      <c r="N89" s="23"/>
      <c r="O89" s="24"/>
      <c r="P89" s="2"/>
    </row>
    <row r="90" spans="7:16">
      <c r="G90" s="19"/>
      <c r="H90" s="25"/>
      <c r="I90" s="24"/>
      <c r="J90" s="23"/>
      <c r="K90" s="24"/>
      <c r="L90" s="23"/>
      <c r="M90" s="24"/>
      <c r="N90" s="23"/>
      <c r="O90" s="24"/>
      <c r="P90" s="2"/>
    </row>
    <row r="91" spans="7:16">
      <c r="G91" s="19"/>
      <c r="H91" s="25"/>
      <c r="I91" s="24"/>
      <c r="J91" s="23"/>
      <c r="K91" s="24"/>
      <c r="L91" s="23"/>
      <c r="M91" s="24"/>
      <c r="N91" s="23"/>
      <c r="O91" s="24"/>
      <c r="P91" s="2"/>
    </row>
    <row r="92" spans="7:16">
      <c r="G92" s="19"/>
      <c r="H92" s="25"/>
      <c r="I92" s="24"/>
      <c r="J92" s="23"/>
      <c r="K92" s="24"/>
      <c r="L92" s="23"/>
      <c r="M92" s="24"/>
      <c r="N92" s="23"/>
      <c r="O92" s="24"/>
      <c r="P92" s="2"/>
    </row>
    <row r="93" spans="7:16">
      <c r="G93" s="19"/>
      <c r="H93" s="25"/>
      <c r="I93" s="24"/>
      <c r="J93" s="23"/>
      <c r="K93" s="24"/>
      <c r="L93" s="23"/>
      <c r="M93" s="24"/>
      <c r="N93" s="23"/>
      <c r="O93" s="24"/>
      <c r="P93" s="2"/>
    </row>
    <row r="94" spans="7:16">
      <c r="G94" s="19"/>
      <c r="H94" s="25"/>
      <c r="I94" s="24"/>
      <c r="J94" s="23"/>
      <c r="K94" s="24"/>
      <c r="L94" s="23"/>
      <c r="M94" s="24"/>
      <c r="N94" s="23"/>
      <c r="O94" s="24"/>
      <c r="P94" s="2"/>
    </row>
    <row r="95" spans="7:16">
      <c r="G95" s="19"/>
      <c r="H95" s="25"/>
      <c r="I95" s="24"/>
      <c r="J95" s="23"/>
      <c r="K95" s="24"/>
      <c r="L95" s="23"/>
      <c r="M95" s="24"/>
      <c r="N95" s="23"/>
      <c r="O95" s="24"/>
      <c r="P95" s="2"/>
    </row>
    <row r="96" spans="7:16">
      <c r="G96" s="19"/>
      <c r="H96" s="25"/>
      <c r="I96" s="24"/>
      <c r="J96" s="23"/>
      <c r="K96" s="24"/>
      <c r="L96" s="23"/>
      <c r="M96" s="24"/>
      <c r="N96" s="23"/>
      <c r="O96" s="24"/>
      <c r="P96" s="2"/>
    </row>
    <row r="97" spans="7:16">
      <c r="G97" s="19"/>
      <c r="H97" s="25"/>
      <c r="I97" s="24"/>
      <c r="J97" s="23"/>
      <c r="K97" s="24"/>
      <c r="L97" s="23"/>
      <c r="M97" s="24"/>
      <c r="N97" s="23"/>
      <c r="O97" s="24"/>
      <c r="P97" s="2"/>
    </row>
    <row r="98" spans="7:16">
      <c r="G98" s="19"/>
      <c r="H98" s="25"/>
      <c r="I98" s="24"/>
      <c r="J98" s="23"/>
      <c r="K98" s="24"/>
      <c r="L98" s="23"/>
      <c r="M98" s="24"/>
      <c r="N98" s="23"/>
      <c r="O98" s="24"/>
      <c r="P98" s="2"/>
    </row>
    <row r="99" spans="7:16">
      <c r="G99" s="19"/>
      <c r="H99" s="25"/>
      <c r="I99" s="24"/>
      <c r="J99" s="23"/>
      <c r="K99" s="24"/>
      <c r="L99" s="23"/>
      <c r="M99" s="24"/>
      <c r="N99" s="23"/>
      <c r="O99" s="24"/>
      <c r="P99" s="2"/>
    </row>
    <row r="100" spans="7:16">
      <c r="G100" s="19"/>
      <c r="H100" s="25"/>
      <c r="I100" s="24"/>
      <c r="J100" s="23"/>
      <c r="K100" s="24"/>
      <c r="L100" s="23"/>
      <c r="M100" s="24"/>
      <c r="N100" s="23"/>
      <c r="O100" s="24"/>
      <c r="P100" s="2"/>
    </row>
    <row r="101" spans="7:16">
      <c r="G101" s="19"/>
      <c r="H101" s="25"/>
      <c r="I101" s="24"/>
      <c r="J101" s="23"/>
      <c r="K101" s="24"/>
      <c r="L101" s="23"/>
      <c r="M101" s="24"/>
      <c r="N101" s="23"/>
      <c r="O101" s="24"/>
      <c r="P101" s="2"/>
    </row>
    <row r="102" spans="7:16">
      <c r="G102" s="19"/>
      <c r="H102" s="25"/>
      <c r="I102" s="24"/>
      <c r="J102" s="23"/>
      <c r="K102" s="24"/>
      <c r="L102" s="23"/>
      <c r="M102" s="24"/>
      <c r="N102" s="23"/>
      <c r="O102" s="24"/>
      <c r="P102" s="2"/>
    </row>
    <row r="103" spans="7:16">
      <c r="G103" s="19"/>
      <c r="H103" s="25"/>
      <c r="I103" s="24"/>
      <c r="J103" s="23"/>
      <c r="K103" s="24"/>
      <c r="L103" s="23"/>
      <c r="M103" s="24"/>
      <c r="N103" s="23"/>
      <c r="O103" s="24"/>
      <c r="P103" s="2"/>
    </row>
    <row r="104" spans="7:16">
      <c r="G104" s="19"/>
      <c r="H104" s="25"/>
      <c r="I104" s="24"/>
      <c r="J104" s="23"/>
      <c r="K104" s="24"/>
      <c r="L104" s="23"/>
      <c r="M104" s="24"/>
      <c r="N104" s="23"/>
      <c r="O104" s="24"/>
      <c r="P104" s="2"/>
    </row>
    <row r="105" spans="7:16">
      <c r="G105" s="19"/>
      <c r="H105" s="25"/>
      <c r="I105" s="24"/>
      <c r="J105" s="23"/>
      <c r="K105" s="24"/>
      <c r="L105" s="23"/>
      <c r="M105" s="24"/>
      <c r="N105" s="23"/>
      <c r="O105" s="24"/>
      <c r="P105" s="2"/>
    </row>
    <row r="106" spans="7:16">
      <c r="G106" s="19"/>
      <c r="H106" s="25"/>
      <c r="I106" s="24"/>
      <c r="J106" s="23"/>
      <c r="K106" s="24"/>
      <c r="L106" s="23"/>
      <c r="M106" s="24"/>
      <c r="N106" s="23"/>
      <c r="O106" s="24"/>
      <c r="P106" s="2"/>
    </row>
    <row r="107" spans="7:16">
      <c r="G107" s="19"/>
      <c r="H107" s="25"/>
      <c r="I107" s="24"/>
      <c r="J107" s="23"/>
      <c r="K107" s="24"/>
      <c r="L107" s="23"/>
      <c r="M107" s="24"/>
      <c r="N107" s="23"/>
      <c r="O107" s="24"/>
      <c r="P107" s="2"/>
    </row>
    <row r="108" spans="7:16">
      <c r="G108" s="19"/>
      <c r="H108" s="25"/>
      <c r="I108" s="24"/>
      <c r="J108" s="23"/>
      <c r="K108" s="24"/>
      <c r="L108" s="23"/>
      <c r="M108" s="24"/>
      <c r="N108" s="23"/>
      <c r="O108" s="24"/>
      <c r="P108" s="2"/>
    </row>
    <row r="109" spans="7:16">
      <c r="G109" s="19"/>
      <c r="H109" s="25"/>
      <c r="I109" s="24"/>
      <c r="J109" s="23"/>
      <c r="K109" s="24"/>
      <c r="L109" s="23"/>
      <c r="M109" s="24"/>
      <c r="N109" s="23"/>
      <c r="O109" s="24"/>
      <c r="P109" s="2"/>
    </row>
    <row r="110" spans="7:16">
      <c r="G110" s="19"/>
      <c r="H110" s="25"/>
      <c r="I110" s="24"/>
      <c r="J110" s="23"/>
      <c r="K110" s="24"/>
      <c r="L110" s="23"/>
      <c r="M110" s="24"/>
      <c r="N110" s="23"/>
      <c r="O110" s="24"/>
      <c r="P110" s="2"/>
    </row>
    <row r="111" spans="7:16">
      <c r="G111" s="19"/>
      <c r="H111" s="25"/>
      <c r="I111" s="24"/>
      <c r="J111" s="23"/>
      <c r="K111" s="24"/>
      <c r="L111" s="23"/>
      <c r="M111" s="24"/>
      <c r="N111" s="23"/>
      <c r="O111" s="24"/>
      <c r="P111" s="2"/>
    </row>
    <row r="112" spans="7:16">
      <c r="G112" s="19"/>
      <c r="H112" s="25"/>
      <c r="I112" s="24"/>
      <c r="J112" s="23"/>
      <c r="K112" s="24"/>
      <c r="L112" s="23"/>
      <c r="M112" s="24"/>
      <c r="N112" s="23"/>
      <c r="O112" s="24"/>
      <c r="P112" s="2"/>
    </row>
    <row r="113" spans="7:16">
      <c r="G113" s="19"/>
      <c r="H113" s="25"/>
      <c r="I113" s="24"/>
      <c r="J113" s="23"/>
      <c r="K113" s="24"/>
      <c r="L113" s="23"/>
      <c r="M113" s="24"/>
      <c r="N113" s="23"/>
      <c r="O113" s="24"/>
      <c r="P113" s="2"/>
    </row>
    <row r="114" spans="7:16">
      <c r="G114" s="19"/>
      <c r="H114" s="25"/>
      <c r="I114" s="24"/>
      <c r="J114" s="23"/>
      <c r="K114" s="24"/>
      <c r="L114" s="23"/>
      <c r="M114" s="24"/>
      <c r="N114" s="23"/>
      <c r="O114" s="24"/>
      <c r="P114" s="2"/>
    </row>
    <row r="115" spans="7:16">
      <c r="G115" s="19"/>
      <c r="H115" s="25"/>
      <c r="I115" s="24"/>
      <c r="J115" s="23"/>
      <c r="K115" s="24"/>
      <c r="L115" s="23"/>
      <c r="M115" s="24"/>
      <c r="N115" s="23"/>
      <c r="O115" s="24"/>
      <c r="P115" s="2"/>
    </row>
    <row r="116" spans="7:16">
      <c r="G116" s="19"/>
      <c r="H116" s="25"/>
      <c r="I116" s="24"/>
      <c r="J116" s="23"/>
      <c r="K116" s="24"/>
      <c r="L116" s="23"/>
      <c r="M116" s="24"/>
      <c r="N116" s="23"/>
      <c r="O116" s="24"/>
      <c r="P116" s="2"/>
    </row>
    <row r="117" spans="7:16">
      <c r="G117" s="19"/>
      <c r="H117" s="25"/>
      <c r="I117" s="24"/>
      <c r="J117" s="23"/>
      <c r="K117" s="24"/>
      <c r="L117" s="23"/>
      <c r="M117" s="24"/>
      <c r="N117" s="23"/>
      <c r="O117" s="24"/>
      <c r="P117" s="2"/>
    </row>
    <row r="118" spans="7:16">
      <c r="G118" s="19"/>
      <c r="H118" s="25"/>
      <c r="I118" s="24"/>
      <c r="J118" s="23"/>
      <c r="K118" s="24"/>
      <c r="L118" s="23"/>
      <c r="M118" s="24"/>
      <c r="N118" s="23"/>
      <c r="O118" s="24"/>
      <c r="P118" s="2"/>
    </row>
    <row r="119" spans="7:16">
      <c r="G119" s="19"/>
      <c r="H119" s="25"/>
      <c r="I119" s="24"/>
      <c r="J119" s="23"/>
      <c r="K119" s="24"/>
      <c r="L119" s="23"/>
      <c r="M119" s="24"/>
      <c r="N119" s="23"/>
      <c r="O119" s="24"/>
      <c r="P119" s="2"/>
    </row>
    <row r="120" spans="7:16">
      <c r="G120" s="19"/>
      <c r="H120" s="25"/>
      <c r="I120" s="24"/>
      <c r="J120" s="23"/>
      <c r="K120" s="24"/>
      <c r="L120" s="23"/>
      <c r="M120" s="24"/>
      <c r="N120" s="23"/>
      <c r="O120" s="24"/>
      <c r="P120" s="2"/>
    </row>
    <row r="121" spans="7:16">
      <c r="G121" s="19"/>
      <c r="H121" s="25"/>
      <c r="I121" s="24"/>
      <c r="J121" s="23"/>
      <c r="K121" s="24"/>
      <c r="L121" s="23"/>
      <c r="M121" s="24"/>
      <c r="N121" s="23"/>
      <c r="O121" s="24"/>
      <c r="P121" s="2"/>
    </row>
    <row r="122" spans="7:16">
      <c r="G122" s="19"/>
      <c r="H122" s="25"/>
      <c r="I122" s="24"/>
      <c r="J122" s="23"/>
      <c r="K122" s="24"/>
      <c r="L122" s="23"/>
      <c r="M122" s="24"/>
      <c r="N122" s="23"/>
      <c r="O122" s="24"/>
      <c r="P122" s="2"/>
    </row>
    <row r="123" spans="7:16">
      <c r="G123" s="19"/>
      <c r="H123" s="25"/>
      <c r="I123" s="24"/>
      <c r="J123" s="23"/>
      <c r="K123" s="24"/>
      <c r="L123" s="23"/>
      <c r="M123" s="24"/>
      <c r="N123" s="23"/>
      <c r="O123" s="24"/>
      <c r="P123" s="2"/>
    </row>
    <row r="124" spans="7:16">
      <c r="G124" s="19"/>
      <c r="H124" s="25"/>
      <c r="I124" s="24"/>
      <c r="J124" s="23"/>
      <c r="K124" s="24"/>
      <c r="L124" s="23"/>
      <c r="M124" s="24"/>
      <c r="N124" s="23"/>
      <c r="O124" s="24"/>
      <c r="P124" s="2"/>
    </row>
    <row r="125" spans="7:16">
      <c r="G125" s="19"/>
      <c r="H125" s="25"/>
      <c r="I125" s="24"/>
      <c r="J125" s="23"/>
      <c r="K125" s="24"/>
      <c r="L125" s="23"/>
      <c r="M125" s="24"/>
      <c r="N125" s="23"/>
      <c r="O125" s="24"/>
      <c r="P125" s="2"/>
    </row>
    <row r="126" spans="7:16">
      <c r="G126" s="19"/>
      <c r="H126" s="25"/>
      <c r="I126" s="24"/>
      <c r="J126" s="23"/>
      <c r="K126" s="24"/>
      <c r="L126" s="23"/>
      <c r="M126" s="24"/>
      <c r="N126" s="23"/>
      <c r="O126" s="24"/>
      <c r="P126" s="2"/>
    </row>
    <row r="127" spans="7:16">
      <c r="G127" s="19"/>
      <c r="H127" s="25"/>
      <c r="I127" s="24"/>
      <c r="J127" s="23"/>
      <c r="K127" s="24"/>
      <c r="L127" s="23"/>
      <c r="M127" s="24"/>
      <c r="N127" s="23"/>
      <c r="O127" s="24"/>
      <c r="P127" s="2"/>
    </row>
    <row r="128" spans="7:16">
      <c r="G128" s="19"/>
      <c r="H128" s="25"/>
      <c r="I128" s="24"/>
      <c r="J128" s="23"/>
      <c r="K128" s="24"/>
      <c r="L128" s="23"/>
      <c r="M128" s="24"/>
      <c r="N128" s="23"/>
      <c r="O128" s="24"/>
      <c r="P128" s="2"/>
    </row>
    <row r="129" spans="7:16">
      <c r="G129" s="19"/>
      <c r="H129" s="25"/>
      <c r="I129" s="24"/>
      <c r="J129" s="23"/>
      <c r="K129" s="24"/>
      <c r="L129" s="23"/>
      <c r="M129" s="24"/>
      <c r="N129" s="23"/>
      <c r="O129" s="24"/>
      <c r="P129" s="2"/>
    </row>
    <row r="130" spans="7:16">
      <c r="G130" s="19"/>
      <c r="H130" s="25"/>
      <c r="I130" s="24"/>
      <c r="J130" s="23"/>
      <c r="K130" s="24"/>
      <c r="L130" s="23"/>
      <c r="M130" s="24"/>
      <c r="N130" s="23"/>
      <c r="O130" s="24"/>
      <c r="P130" s="2"/>
    </row>
    <row r="131" spans="7:16">
      <c r="G131" s="19"/>
      <c r="H131" s="25"/>
      <c r="I131" s="24"/>
      <c r="J131" s="23"/>
      <c r="K131" s="24"/>
      <c r="L131" s="23"/>
      <c r="M131" s="24"/>
      <c r="N131" s="23"/>
      <c r="O131" s="24"/>
      <c r="P131" s="2"/>
    </row>
    <row r="132" spans="7:16">
      <c r="G132" s="19"/>
      <c r="H132" s="25"/>
      <c r="I132" s="24"/>
      <c r="J132" s="23"/>
      <c r="K132" s="24"/>
      <c r="L132" s="23"/>
      <c r="M132" s="24"/>
      <c r="N132" s="23"/>
      <c r="O132" s="24"/>
      <c r="P132" s="2"/>
    </row>
    <row r="133" spans="7:16">
      <c r="G133" s="19"/>
      <c r="H133" s="25"/>
      <c r="I133" s="24"/>
      <c r="J133" s="23"/>
      <c r="K133" s="24"/>
      <c r="L133" s="23"/>
      <c r="M133" s="24"/>
      <c r="N133" s="23"/>
      <c r="O133" s="24"/>
      <c r="P133" s="2"/>
    </row>
    <row r="134" spans="7:16">
      <c r="G134" s="19"/>
      <c r="H134" s="25"/>
      <c r="I134" s="24"/>
      <c r="J134" s="23"/>
      <c r="K134" s="24"/>
      <c r="L134" s="23"/>
      <c r="M134" s="24"/>
      <c r="N134" s="23"/>
      <c r="O134" s="24"/>
      <c r="P134" s="2"/>
    </row>
    <row r="135" spans="7:16">
      <c r="G135" s="19"/>
      <c r="H135" s="25"/>
      <c r="I135" s="24"/>
      <c r="J135" s="23"/>
      <c r="K135" s="24"/>
      <c r="L135" s="23"/>
      <c r="M135" s="24"/>
      <c r="N135" s="23"/>
      <c r="O135" s="24"/>
      <c r="P135" s="2"/>
    </row>
    <row r="136" spans="7:16">
      <c r="G136" s="19"/>
      <c r="H136" s="25"/>
      <c r="I136" s="24"/>
      <c r="J136" s="23"/>
      <c r="K136" s="24"/>
      <c r="L136" s="23"/>
      <c r="M136" s="24"/>
      <c r="N136" s="23"/>
      <c r="O136" s="24"/>
      <c r="P136" s="2"/>
    </row>
    <row r="137" spans="7:16">
      <c r="G137" s="19"/>
      <c r="H137" s="25"/>
      <c r="I137" s="24"/>
      <c r="J137" s="23"/>
      <c r="K137" s="24"/>
      <c r="L137" s="23"/>
      <c r="M137" s="24"/>
      <c r="N137" s="23"/>
      <c r="O137" s="24"/>
      <c r="P137" s="2"/>
    </row>
    <row r="138" spans="7:16">
      <c r="G138" s="19"/>
      <c r="H138" s="25"/>
      <c r="I138" s="24"/>
      <c r="J138" s="23"/>
      <c r="K138" s="24"/>
      <c r="L138" s="23"/>
      <c r="M138" s="24"/>
      <c r="N138" s="23"/>
      <c r="O138" s="24"/>
      <c r="P138" s="2"/>
    </row>
    <row r="139" spans="7:16">
      <c r="G139" s="19"/>
      <c r="H139" s="25"/>
      <c r="I139" s="24"/>
      <c r="J139" s="23"/>
      <c r="K139" s="24"/>
      <c r="L139" s="23"/>
      <c r="M139" s="24"/>
      <c r="N139" s="23"/>
      <c r="O139" s="24"/>
      <c r="P139" s="2"/>
    </row>
    <row r="140" spans="7:16">
      <c r="G140" s="19"/>
      <c r="H140" s="25"/>
      <c r="I140" s="24"/>
      <c r="J140" s="23"/>
      <c r="K140" s="24"/>
      <c r="L140" s="23"/>
      <c r="M140" s="24"/>
      <c r="N140" s="23"/>
      <c r="O140" s="24"/>
      <c r="P140" s="2"/>
    </row>
    <row r="141" spans="7:16">
      <c r="G141" s="19"/>
      <c r="H141" s="25"/>
      <c r="I141" s="24"/>
      <c r="J141" s="23"/>
      <c r="K141" s="24"/>
      <c r="L141" s="23"/>
      <c r="M141" s="24"/>
      <c r="N141" s="23"/>
      <c r="O141" s="24"/>
      <c r="P141" s="2"/>
    </row>
    <row r="142" spans="7:16">
      <c r="G142" s="19"/>
      <c r="H142" s="25"/>
      <c r="I142" s="24"/>
      <c r="J142" s="23"/>
      <c r="K142" s="24"/>
      <c r="L142" s="23"/>
      <c r="M142" s="24"/>
      <c r="N142" s="23"/>
      <c r="O142" s="24"/>
      <c r="P142" s="2"/>
    </row>
    <row r="143" spans="7:16">
      <c r="G143" s="19"/>
      <c r="H143" s="25"/>
      <c r="I143" s="24"/>
      <c r="J143" s="23"/>
      <c r="K143" s="24"/>
      <c r="L143" s="23"/>
      <c r="M143" s="24"/>
      <c r="N143" s="23"/>
      <c r="O143" s="24"/>
      <c r="P143" s="2"/>
    </row>
    <row r="144" spans="7:16">
      <c r="G144" s="19"/>
      <c r="I144" s="24"/>
      <c r="J144" s="23"/>
      <c r="K144" s="24"/>
      <c r="L144" s="23"/>
      <c r="M144" s="24"/>
      <c r="N144" s="23"/>
      <c r="O144" s="24"/>
      <c r="P144" s="2"/>
    </row>
    <row r="145" spans="7:16">
      <c r="G145" s="19"/>
      <c r="I145" s="24"/>
      <c r="J145" s="23"/>
      <c r="K145" s="24"/>
      <c r="L145" s="23"/>
      <c r="M145" s="24"/>
      <c r="N145" s="23"/>
      <c r="O145" s="24"/>
      <c r="P145" s="2"/>
    </row>
    <row r="146" spans="7:16">
      <c r="G146" s="19"/>
      <c r="I146" s="24"/>
      <c r="J146" s="23"/>
      <c r="K146" s="24"/>
      <c r="L146" s="23"/>
      <c r="M146" s="24"/>
      <c r="N146" s="23"/>
      <c r="O146" s="24"/>
      <c r="P146" s="2"/>
    </row>
    <row r="147" spans="7:16">
      <c r="G147" s="19"/>
      <c r="I147" s="24"/>
      <c r="J147" s="23"/>
      <c r="K147" s="24"/>
      <c r="L147" s="23"/>
      <c r="M147" s="24"/>
      <c r="N147" s="23"/>
      <c r="O147" s="24"/>
      <c r="P147" s="2"/>
    </row>
    <row r="148" spans="7:16">
      <c r="G148" s="19"/>
      <c r="I148" s="24"/>
      <c r="J148" s="23"/>
      <c r="K148" s="24"/>
      <c r="L148" s="23"/>
      <c r="M148" s="24"/>
      <c r="N148" s="23"/>
      <c r="O148" s="24"/>
      <c r="P148" s="2"/>
    </row>
    <row r="149" spans="7:16">
      <c r="G149" s="19"/>
      <c r="I149" s="24"/>
      <c r="J149" s="23"/>
      <c r="K149" s="24"/>
      <c r="L149" s="23"/>
      <c r="M149" s="24"/>
      <c r="N149" s="23"/>
      <c r="O149" s="24"/>
      <c r="P149" s="2"/>
    </row>
    <row r="150" spans="7:16">
      <c r="G150" s="19"/>
      <c r="I150" s="24"/>
      <c r="J150" s="23"/>
      <c r="K150" s="24"/>
      <c r="L150" s="23"/>
      <c r="M150" s="24"/>
      <c r="N150" s="23"/>
      <c r="O150" s="24"/>
      <c r="P150" s="2"/>
    </row>
    <row r="151" spans="7:16">
      <c r="G151" s="19"/>
      <c r="I151" s="24"/>
      <c r="J151" s="23"/>
      <c r="K151" s="24"/>
      <c r="L151" s="23"/>
      <c r="M151" s="24"/>
      <c r="N151" s="23"/>
      <c r="O151" s="24"/>
      <c r="P151" s="2"/>
    </row>
    <row r="152" spans="7:16">
      <c r="G152" s="19"/>
      <c r="I152" s="24"/>
      <c r="J152" s="23"/>
      <c r="K152" s="24"/>
      <c r="L152" s="23"/>
      <c r="M152" s="24"/>
      <c r="N152" s="23"/>
      <c r="O152" s="24"/>
      <c r="P152" s="2"/>
    </row>
    <row r="153" spans="7:16">
      <c r="G153" s="19"/>
      <c r="I153" s="24"/>
      <c r="J153" s="23"/>
      <c r="K153" s="24"/>
      <c r="L153" s="23"/>
      <c r="M153" s="24"/>
      <c r="N153" s="23"/>
      <c r="O153" s="24"/>
      <c r="P153" s="2"/>
    </row>
    <row r="154" spans="7:16">
      <c r="G154" s="19"/>
      <c r="I154" s="24"/>
      <c r="J154" s="23"/>
      <c r="K154" s="24"/>
      <c r="L154" s="23"/>
      <c r="M154" s="24"/>
      <c r="N154" s="23"/>
      <c r="O154" s="24"/>
      <c r="P154" s="2"/>
    </row>
    <row r="155" spans="7:16">
      <c r="G155" s="19"/>
      <c r="I155" s="24"/>
      <c r="J155" s="23"/>
      <c r="K155" s="24"/>
      <c r="L155" s="23"/>
      <c r="M155" s="24"/>
      <c r="N155" s="23"/>
      <c r="O155" s="24"/>
      <c r="P155" s="2"/>
    </row>
    <row r="156" spans="7:16">
      <c r="G156" s="19"/>
      <c r="I156" s="24"/>
      <c r="J156" s="23"/>
      <c r="K156" s="24"/>
      <c r="L156" s="23"/>
      <c r="M156" s="24"/>
      <c r="N156" s="23"/>
      <c r="O156" s="24"/>
      <c r="P156" s="2"/>
    </row>
    <row r="157" spans="7:16">
      <c r="G157" s="19"/>
      <c r="I157" s="24"/>
      <c r="J157" s="23"/>
      <c r="K157" s="24"/>
      <c r="L157" s="23"/>
      <c r="M157" s="24"/>
      <c r="N157" s="23"/>
      <c r="O157" s="24"/>
      <c r="P157" s="2"/>
    </row>
    <row r="158" spans="7:16">
      <c r="G158" s="19"/>
      <c r="I158" s="24"/>
      <c r="J158" s="23"/>
      <c r="K158" s="24"/>
      <c r="L158" s="23"/>
      <c r="M158" s="24"/>
      <c r="N158" s="23"/>
      <c r="O158" s="24"/>
      <c r="P158" s="2"/>
    </row>
    <row r="159" spans="7:16">
      <c r="G159" s="19"/>
      <c r="I159" s="24"/>
      <c r="J159" s="23"/>
      <c r="K159" s="24"/>
      <c r="L159" s="23"/>
      <c r="M159" s="24"/>
      <c r="N159" s="23"/>
      <c r="O159" s="24"/>
      <c r="P159" s="2"/>
    </row>
    <row r="160" spans="7:16">
      <c r="G160" s="19"/>
      <c r="I160" s="24"/>
      <c r="J160" s="23"/>
      <c r="K160" s="24"/>
      <c r="L160" s="23"/>
      <c r="M160" s="24"/>
      <c r="N160" s="23"/>
      <c r="O160" s="24"/>
      <c r="P160" s="2"/>
    </row>
    <row r="161" spans="7:16">
      <c r="G161" s="19"/>
      <c r="I161" s="24"/>
      <c r="J161" s="23"/>
      <c r="K161" s="24"/>
      <c r="L161" s="23"/>
      <c r="M161" s="24"/>
      <c r="N161" s="23"/>
      <c r="O161" s="24"/>
      <c r="P161" s="2"/>
    </row>
    <row r="162" spans="7:16">
      <c r="G162" s="19"/>
      <c r="I162" s="24"/>
      <c r="J162" s="23"/>
      <c r="K162" s="24"/>
      <c r="L162" s="23"/>
      <c r="M162" s="24"/>
      <c r="N162" s="23"/>
      <c r="O162" s="24"/>
      <c r="P162" s="2"/>
    </row>
    <row r="163" spans="7:16">
      <c r="G163" s="19"/>
      <c r="I163" s="24"/>
      <c r="J163" s="23"/>
      <c r="K163" s="24"/>
      <c r="L163" s="23"/>
      <c r="M163" s="24"/>
      <c r="N163" s="23"/>
      <c r="O163" s="24"/>
      <c r="P163" s="2"/>
    </row>
    <row r="164" spans="7:16">
      <c r="G164" s="19"/>
      <c r="I164" s="24"/>
      <c r="J164" s="23"/>
      <c r="K164" s="24"/>
      <c r="L164" s="23"/>
      <c r="M164" s="24"/>
      <c r="N164" s="23"/>
      <c r="O164" s="24"/>
      <c r="P164" s="2"/>
    </row>
    <row r="165" spans="7:16">
      <c r="G165" s="19"/>
      <c r="I165" s="24"/>
      <c r="J165" s="23"/>
      <c r="K165" s="24"/>
      <c r="L165" s="23"/>
      <c r="M165" s="24"/>
      <c r="N165" s="23"/>
      <c r="O165" s="24"/>
      <c r="P165" s="2"/>
    </row>
    <row r="166" spans="7:16">
      <c r="G166" s="19"/>
      <c r="I166" s="24"/>
      <c r="J166" s="23"/>
      <c r="K166" s="24"/>
      <c r="L166" s="23"/>
      <c r="M166" s="24"/>
      <c r="N166" s="23"/>
      <c r="O166" s="24"/>
      <c r="P166" s="2"/>
    </row>
    <row r="167" spans="7:16">
      <c r="G167" s="19"/>
      <c r="I167" s="24"/>
      <c r="J167" s="23"/>
      <c r="K167" s="24"/>
      <c r="L167" s="23"/>
      <c r="M167" s="24"/>
      <c r="N167" s="23"/>
      <c r="O167" s="24"/>
      <c r="P167" s="2"/>
    </row>
    <row r="168" spans="7:16">
      <c r="G168" s="19"/>
      <c r="I168" s="24"/>
      <c r="J168" s="23"/>
      <c r="K168" s="24"/>
      <c r="L168" s="23"/>
      <c r="M168" s="24"/>
      <c r="N168" s="23"/>
      <c r="O168" s="24"/>
      <c r="P168" s="2"/>
    </row>
    <row r="169" spans="7:16">
      <c r="G169" s="19"/>
      <c r="I169" s="24"/>
      <c r="J169" s="23"/>
      <c r="K169" s="24"/>
      <c r="L169" s="23"/>
      <c r="M169" s="24"/>
      <c r="N169" s="23"/>
      <c r="O169" s="24"/>
      <c r="P169" s="2"/>
    </row>
    <row r="170" spans="7:16">
      <c r="G170" s="19"/>
      <c r="I170" s="24"/>
      <c r="J170" s="23"/>
      <c r="K170" s="24"/>
      <c r="L170" s="23"/>
      <c r="M170" s="24"/>
      <c r="N170" s="23"/>
      <c r="O170" s="24"/>
      <c r="P170" s="2"/>
    </row>
    <row r="171" spans="7:16">
      <c r="G171" s="19"/>
      <c r="I171" s="24"/>
      <c r="J171" s="23"/>
      <c r="K171" s="24"/>
      <c r="L171" s="23"/>
      <c r="M171" s="24"/>
      <c r="N171" s="23"/>
      <c r="O171" s="24"/>
      <c r="P171" s="2"/>
    </row>
    <row r="172" spans="7:16">
      <c r="G172" s="19"/>
      <c r="I172" s="24"/>
      <c r="J172" s="23"/>
      <c r="K172" s="24"/>
      <c r="L172" s="23"/>
      <c r="M172" s="24"/>
      <c r="N172" s="23"/>
      <c r="O172" s="24"/>
      <c r="P172" s="2"/>
    </row>
    <row r="173" spans="7:16">
      <c r="G173" s="19"/>
      <c r="I173" s="24"/>
      <c r="J173" s="23"/>
      <c r="K173" s="24"/>
      <c r="L173" s="23"/>
      <c r="M173" s="24"/>
      <c r="N173" s="23"/>
      <c r="O173" s="24"/>
      <c r="P173" s="2"/>
    </row>
    <row r="174" spans="7:16">
      <c r="G174" s="19"/>
      <c r="I174" s="24"/>
      <c r="J174" s="23"/>
      <c r="K174" s="24"/>
      <c r="L174" s="23"/>
      <c r="M174" s="24"/>
      <c r="N174" s="23"/>
      <c r="O174" s="24"/>
      <c r="P174" s="2"/>
    </row>
    <row r="175" spans="7:16">
      <c r="G175" s="19"/>
      <c r="I175" s="24"/>
      <c r="J175" s="23"/>
      <c r="K175" s="24"/>
      <c r="L175" s="23"/>
      <c r="M175" s="24"/>
      <c r="N175" s="23"/>
      <c r="O175" s="24"/>
      <c r="P175" s="2"/>
    </row>
    <row r="176" spans="7:16">
      <c r="G176" s="19"/>
      <c r="I176" s="24"/>
      <c r="J176" s="23"/>
      <c r="K176" s="24"/>
      <c r="L176" s="23"/>
      <c r="M176" s="24"/>
      <c r="N176" s="23"/>
      <c r="O176" s="24"/>
      <c r="P176" s="2"/>
    </row>
    <row r="177" spans="7:16">
      <c r="G177" s="19"/>
      <c r="I177" s="24"/>
      <c r="J177" s="23"/>
      <c r="K177" s="24"/>
      <c r="L177" s="23"/>
      <c r="M177" s="24"/>
      <c r="N177" s="23"/>
      <c r="O177" s="24"/>
      <c r="P177" s="2"/>
    </row>
    <row r="178" spans="7:16">
      <c r="G178" s="19"/>
      <c r="I178" s="24"/>
      <c r="J178" s="23"/>
      <c r="K178" s="24"/>
      <c r="L178" s="23"/>
      <c r="M178" s="24"/>
      <c r="N178" s="23"/>
      <c r="O178" s="24"/>
      <c r="P178" s="2"/>
    </row>
    <row r="179" spans="7:16">
      <c r="G179" s="19"/>
      <c r="I179" s="24"/>
      <c r="J179" s="23"/>
      <c r="K179" s="24"/>
      <c r="L179" s="23"/>
      <c r="M179" s="24"/>
      <c r="N179" s="23"/>
      <c r="O179" s="24"/>
      <c r="P179" s="2"/>
    </row>
    <row r="180" spans="7:16">
      <c r="G180" s="19"/>
      <c r="I180" s="24"/>
      <c r="J180" s="23"/>
      <c r="K180" s="24"/>
      <c r="L180" s="23"/>
      <c r="M180" s="24"/>
      <c r="N180" s="23"/>
      <c r="O180" s="24"/>
      <c r="P180" s="2"/>
    </row>
    <row r="181" spans="7:16">
      <c r="G181" s="19"/>
      <c r="I181" s="24"/>
      <c r="J181" s="23"/>
      <c r="K181" s="24"/>
      <c r="L181" s="23"/>
      <c r="M181" s="24"/>
      <c r="N181" s="23"/>
      <c r="O181" s="24"/>
      <c r="P181" s="2"/>
    </row>
    <row r="182" spans="7:16">
      <c r="G182" s="19"/>
      <c r="I182" s="24"/>
      <c r="J182" s="23"/>
      <c r="K182" s="24"/>
      <c r="L182" s="23"/>
      <c r="M182" s="24"/>
      <c r="N182" s="23"/>
      <c r="O182" s="24"/>
      <c r="P182" s="2"/>
    </row>
    <row r="183" spans="7:16">
      <c r="G183" s="19"/>
      <c r="I183" s="24"/>
      <c r="J183" s="23"/>
      <c r="K183" s="24"/>
      <c r="L183" s="23"/>
      <c r="M183" s="24"/>
      <c r="N183" s="23"/>
      <c r="O183" s="24"/>
      <c r="P183" s="2"/>
    </row>
    <row r="184" spans="7:16">
      <c r="G184" s="19"/>
      <c r="I184" s="24"/>
      <c r="J184" s="23"/>
      <c r="K184" s="24"/>
      <c r="L184" s="23"/>
      <c r="M184" s="24"/>
      <c r="N184" s="23"/>
      <c r="O184" s="24"/>
      <c r="P184" s="2"/>
    </row>
    <row r="185" spans="7:16">
      <c r="G185" s="19"/>
      <c r="I185" s="24"/>
      <c r="J185" s="23"/>
      <c r="K185" s="24"/>
      <c r="L185" s="23"/>
      <c r="M185" s="24"/>
      <c r="N185" s="23"/>
      <c r="O185" s="24"/>
      <c r="P185" s="2"/>
    </row>
    <row r="186" spans="7:16">
      <c r="G186" s="19"/>
      <c r="I186" s="24"/>
      <c r="J186" s="23"/>
      <c r="K186" s="24"/>
      <c r="L186" s="23"/>
      <c r="M186" s="24"/>
      <c r="N186" s="23"/>
      <c r="O186" s="24"/>
      <c r="P186" s="2"/>
    </row>
    <row r="187" spans="7:16">
      <c r="G187" s="19"/>
      <c r="I187" s="24"/>
      <c r="J187" s="23"/>
      <c r="K187" s="24"/>
      <c r="L187" s="23"/>
      <c r="M187" s="24"/>
      <c r="N187" s="23"/>
      <c r="O187" s="24"/>
      <c r="P187" s="2"/>
    </row>
    <row r="188" spans="7:16">
      <c r="G188" s="19"/>
      <c r="I188" s="24"/>
      <c r="J188" s="23"/>
      <c r="K188" s="24"/>
      <c r="L188" s="23"/>
      <c r="M188" s="24"/>
      <c r="N188" s="23"/>
      <c r="O188" s="24"/>
      <c r="P188" s="2"/>
    </row>
    <row r="189" spans="7:16">
      <c r="G189" s="19"/>
      <c r="I189" s="24"/>
      <c r="J189" s="23"/>
      <c r="K189" s="24"/>
      <c r="L189" s="23"/>
      <c r="M189" s="24"/>
      <c r="N189" s="23"/>
      <c r="O189" s="24"/>
      <c r="P189" s="2"/>
    </row>
    <row r="190" spans="7:16">
      <c r="G190" s="19"/>
      <c r="I190" s="24"/>
      <c r="J190" s="23"/>
      <c r="K190" s="24"/>
      <c r="L190" s="23"/>
      <c r="M190" s="24"/>
      <c r="N190" s="23"/>
      <c r="O190" s="24"/>
      <c r="P190" s="2"/>
    </row>
    <row r="191" spans="7:16">
      <c r="G191" s="19"/>
      <c r="I191" s="24"/>
      <c r="J191" s="23"/>
      <c r="K191" s="24"/>
      <c r="L191" s="23"/>
      <c r="M191" s="24"/>
      <c r="N191" s="23"/>
      <c r="O191" s="24"/>
      <c r="P191" s="2"/>
    </row>
    <row r="192" spans="7:16">
      <c r="G192" s="19"/>
      <c r="I192" s="24"/>
      <c r="J192" s="23"/>
      <c r="K192" s="24"/>
      <c r="L192" s="23"/>
      <c r="M192" s="24"/>
      <c r="N192" s="23"/>
      <c r="O192" s="24"/>
      <c r="P192" s="2"/>
    </row>
    <row r="193" spans="7:16">
      <c r="G193" s="19"/>
      <c r="I193" s="24"/>
      <c r="J193" s="23"/>
      <c r="K193" s="24"/>
      <c r="L193" s="23"/>
      <c r="M193" s="24"/>
      <c r="N193" s="23"/>
      <c r="O193" s="24"/>
      <c r="P193" s="2"/>
    </row>
    <row r="194" spans="7:16">
      <c r="G194" s="19"/>
      <c r="I194" s="24"/>
      <c r="J194" s="23"/>
      <c r="K194" s="24"/>
      <c r="L194" s="23"/>
      <c r="M194" s="24"/>
      <c r="N194" s="23"/>
      <c r="O194" s="24"/>
      <c r="P194" s="2"/>
    </row>
    <row r="195" spans="7:16">
      <c r="G195" s="19"/>
      <c r="I195" s="24"/>
      <c r="J195" s="23"/>
      <c r="K195" s="24"/>
      <c r="L195" s="23"/>
      <c r="M195" s="24"/>
      <c r="N195" s="23"/>
      <c r="O195" s="24"/>
      <c r="P195" s="2"/>
    </row>
    <row r="196" spans="7:16">
      <c r="G196" s="19"/>
      <c r="I196" s="24"/>
      <c r="J196" s="23"/>
      <c r="K196" s="24"/>
      <c r="L196" s="23"/>
      <c r="M196" s="24"/>
      <c r="N196" s="23"/>
      <c r="O196" s="24"/>
      <c r="P196" s="2"/>
    </row>
    <row r="197" spans="7:16">
      <c r="G197" s="19"/>
      <c r="I197" s="24"/>
      <c r="J197" s="23"/>
      <c r="K197" s="24"/>
      <c r="L197" s="23"/>
      <c r="M197" s="24"/>
      <c r="N197" s="23"/>
      <c r="O197" s="24"/>
      <c r="P197" s="2"/>
    </row>
    <row r="198" spans="7:16">
      <c r="G198" s="19"/>
      <c r="I198" s="24"/>
      <c r="J198" s="23"/>
      <c r="K198" s="24"/>
      <c r="L198" s="23"/>
      <c r="M198" s="24"/>
      <c r="N198" s="23"/>
      <c r="O198" s="24"/>
      <c r="P198" s="2"/>
    </row>
    <row r="199" spans="7:16">
      <c r="G199" s="19"/>
      <c r="I199" s="24"/>
      <c r="J199" s="23"/>
      <c r="K199" s="24"/>
      <c r="L199" s="23"/>
      <c r="M199" s="24"/>
      <c r="N199" s="23"/>
      <c r="O199" s="24"/>
      <c r="P199" s="2"/>
    </row>
    <row r="200" spans="7:16">
      <c r="G200" s="19"/>
      <c r="I200" s="24"/>
      <c r="J200" s="23"/>
      <c r="K200" s="24"/>
      <c r="L200" s="23"/>
      <c r="M200" s="24"/>
      <c r="N200" s="23"/>
      <c r="O200" s="24"/>
      <c r="P200" s="2"/>
    </row>
    <row r="201" spans="7:16">
      <c r="G201" s="19"/>
      <c r="I201" s="24"/>
      <c r="J201" s="23"/>
      <c r="K201" s="24"/>
      <c r="L201" s="23"/>
      <c r="M201" s="24"/>
      <c r="N201" s="23"/>
      <c r="O201" s="24"/>
      <c r="P201" s="2"/>
    </row>
    <row r="202" spans="7:16">
      <c r="G202" s="19"/>
      <c r="I202" s="24"/>
      <c r="J202" s="23"/>
      <c r="K202" s="24"/>
      <c r="L202" s="23"/>
      <c r="M202" s="24"/>
      <c r="N202" s="23"/>
      <c r="O202" s="24"/>
      <c r="P202" s="2"/>
    </row>
    <row r="203" spans="7:16">
      <c r="G203" s="19"/>
      <c r="I203" s="24"/>
      <c r="J203" s="23"/>
      <c r="K203" s="24"/>
      <c r="L203" s="23"/>
      <c r="M203" s="24"/>
      <c r="N203" s="23"/>
      <c r="O203" s="24"/>
      <c r="P203" s="2"/>
    </row>
    <row r="204" spans="7:16">
      <c r="G204" s="19"/>
      <c r="I204" s="24"/>
      <c r="J204" s="23"/>
      <c r="K204" s="24"/>
      <c r="L204" s="23"/>
      <c r="M204" s="24"/>
      <c r="N204" s="23"/>
      <c r="O204" s="24"/>
      <c r="P204" s="2"/>
    </row>
    <row r="205" spans="7:16">
      <c r="G205" s="19"/>
      <c r="I205" s="24"/>
      <c r="J205" s="23"/>
      <c r="K205" s="24"/>
      <c r="L205" s="23"/>
      <c r="M205" s="24"/>
      <c r="N205" s="23"/>
      <c r="O205" s="24"/>
      <c r="P205" s="2"/>
    </row>
    <row r="206" spans="7:16">
      <c r="G206" s="19"/>
      <c r="I206" s="24"/>
      <c r="J206" s="23"/>
      <c r="K206" s="24"/>
      <c r="L206" s="23"/>
      <c r="M206" s="24"/>
      <c r="N206" s="23"/>
      <c r="O206" s="24"/>
      <c r="P206" s="2"/>
    </row>
    <row r="207" spans="7:16">
      <c r="G207" s="19"/>
      <c r="I207" s="24"/>
      <c r="J207" s="23"/>
      <c r="K207" s="24"/>
      <c r="L207" s="23"/>
      <c r="M207" s="24"/>
      <c r="N207" s="23"/>
      <c r="O207" s="24"/>
      <c r="P207" s="2"/>
    </row>
    <row r="208" spans="7:16">
      <c r="G208" s="19"/>
      <c r="I208" s="24"/>
      <c r="J208" s="23"/>
      <c r="K208" s="24"/>
      <c r="L208" s="23"/>
      <c r="M208" s="24"/>
      <c r="N208" s="23"/>
      <c r="O208" s="24"/>
      <c r="P208" s="2"/>
    </row>
    <row r="209" spans="7:16">
      <c r="G209" s="19"/>
      <c r="I209" s="24"/>
      <c r="J209" s="23"/>
      <c r="K209" s="24"/>
      <c r="L209" s="23"/>
      <c r="M209" s="24"/>
      <c r="N209" s="23"/>
      <c r="O209" s="24"/>
      <c r="P209" s="2"/>
    </row>
    <row r="210" spans="7:16">
      <c r="G210" s="19"/>
      <c r="I210" s="24"/>
      <c r="J210" s="23"/>
      <c r="K210" s="24"/>
      <c r="L210" s="23"/>
      <c r="M210" s="24"/>
      <c r="N210" s="23"/>
      <c r="O210" s="24"/>
      <c r="P210" s="2"/>
    </row>
    <row r="211" spans="7:16">
      <c r="G211" s="19"/>
      <c r="I211" s="24"/>
      <c r="J211" s="23"/>
      <c r="K211" s="24"/>
      <c r="L211" s="23"/>
      <c r="M211" s="24"/>
      <c r="N211" s="23"/>
      <c r="O211" s="24"/>
      <c r="P211" s="2"/>
    </row>
    <row r="212" spans="7:16">
      <c r="G212" s="19"/>
      <c r="I212" s="24"/>
      <c r="J212" s="23"/>
      <c r="K212" s="24"/>
      <c r="L212" s="23"/>
      <c r="M212" s="24"/>
      <c r="N212" s="23"/>
      <c r="O212" s="24"/>
      <c r="P212" s="2"/>
    </row>
    <row r="213" spans="7:16">
      <c r="G213" s="19"/>
      <c r="I213" s="24"/>
      <c r="J213" s="23"/>
      <c r="K213" s="24"/>
      <c r="L213" s="23"/>
      <c r="M213" s="24"/>
      <c r="N213" s="23"/>
      <c r="O213" s="24"/>
      <c r="P213" s="2"/>
    </row>
    <row r="214" spans="7:16">
      <c r="G214" s="19"/>
      <c r="I214" s="24"/>
      <c r="J214" s="23"/>
      <c r="K214" s="24"/>
      <c r="L214" s="23"/>
      <c r="M214" s="24"/>
      <c r="N214" s="23"/>
      <c r="O214" s="24"/>
      <c r="P214" s="2"/>
    </row>
    <row r="215" spans="7:16">
      <c r="G215" s="19"/>
      <c r="I215" s="24"/>
      <c r="J215" s="23"/>
      <c r="K215" s="24"/>
      <c r="L215" s="23"/>
      <c r="M215" s="24"/>
      <c r="N215" s="23"/>
      <c r="O215" s="24"/>
      <c r="P215" s="2"/>
    </row>
    <row r="216" spans="7:16">
      <c r="G216" s="19"/>
      <c r="I216" s="24"/>
      <c r="J216" s="23"/>
      <c r="K216" s="24"/>
      <c r="L216" s="23"/>
      <c r="M216" s="24"/>
      <c r="N216" s="23"/>
      <c r="O216" s="24"/>
      <c r="P216" s="2"/>
    </row>
    <row r="217" spans="7:16">
      <c r="G217" s="19"/>
      <c r="I217" s="24"/>
      <c r="J217" s="23"/>
      <c r="K217" s="24"/>
      <c r="L217" s="23"/>
      <c r="M217" s="24"/>
      <c r="N217" s="23"/>
      <c r="O217" s="24"/>
      <c r="P217" s="2"/>
    </row>
    <row r="218" spans="7:16">
      <c r="G218" s="19"/>
      <c r="I218" s="24"/>
      <c r="J218" s="23"/>
      <c r="K218" s="24"/>
      <c r="L218" s="23"/>
      <c r="M218" s="24"/>
      <c r="N218" s="23"/>
      <c r="O218" s="24"/>
      <c r="P218" s="2"/>
    </row>
    <row r="219" spans="7:16">
      <c r="G219" s="19"/>
      <c r="I219" s="24"/>
      <c r="J219" s="23"/>
      <c r="K219" s="24"/>
      <c r="L219" s="23"/>
      <c r="M219" s="24"/>
      <c r="N219" s="23"/>
      <c r="O219" s="24"/>
      <c r="P219" s="2"/>
    </row>
    <row r="220" spans="7:16">
      <c r="G220" s="19"/>
      <c r="I220" s="24"/>
      <c r="J220" s="23"/>
      <c r="K220" s="24"/>
      <c r="L220" s="23"/>
      <c r="M220" s="24"/>
      <c r="N220" s="23"/>
      <c r="O220" s="24"/>
      <c r="P220" s="2"/>
    </row>
    <row r="221" spans="7:16">
      <c r="G221" s="19"/>
      <c r="I221" s="24"/>
      <c r="J221" s="23"/>
      <c r="K221" s="24"/>
      <c r="L221" s="23"/>
      <c r="M221" s="24"/>
      <c r="N221" s="23"/>
      <c r="O221" s="24"/>
      <c r="P221" s="2"/>
    </row>
    <row r="222" spans="7:16">
      <c r="G222" s="19"/>
      <c r="I222" s="24"/>
      <c r="J222" s="23"/>
      <c r="K222" s="24"/>
      <c r="L222" s="23"/>
      <c r="M222" s="24"/>
      <c r="N222" s="23"/>
      <c r="O222" s="24"/>
      <c r="P222" s="2"/>
    </row>
    <row r="223" spans="7:16">
      <c r="G223" s="19"/>
      <c r="I223" s="24"/>
      <c r="J223" s="23"/>
      <c r="K223" s="24"/>
      <c r="L223" s="23"/>
      <c r="M223" s="24"/>
      <c r="N223" s="23"/>
      <c r="O223" s="24"/>
      <c r="P223" s="2"/>
    </row>
    <row r="224" spans="7:16">
      <c r="G224" s="19"/>
      <c r="I224" s="24"/>
      <c r="J224" s="23"/>
      <c r="K224" s="24"/>
      <c r="L224" s="23"/>
      <c r="M224" s="24"/>
      <c r="N224" s="23"/>
      <c r="O224" s="24"/>
      <c r="P224" s="2"/>
    </row>
    <row r="225" spans="7:16">
      <c r="G225" s="19"/>
      <c r="I225" s="24"/>
      <c r="J225" s="23"/>
      <c r="K225" s="24"/>
      <c r="L225" s="23"/>
      <c r="M225" s="24"/>
      <c r="N225" s="23"/>
      <c r="O225" s="24"/>
      <c r="P225" s="2"/>
    </row>
    <row r="226" spans="7:16">
      <c r="G226" s="19"/>
      <c r="I226" s="24"/>
      <c r="J226" s="23"/>
      <c r="K226" s="24"/>
      <c r="L226" s="23"/>
      <c r="M226" s="24"/>
      <c r="N226" s="23"/>
      <c r="O226" s="24"/>
      <c r="P226" s="2"/>
    </row>
    <row r="227" spans="7:16">
      <c r="G227" s="19"/>
      <c r="I227" s="24"/>
      <c r="J227" s="23"/>
      <c r="K227" s="24"/>
      <c r="L227" s="23"/>
      <c r="M227" s="24"/>
      <c r="N227" s="23"/>
      <c r="O227" s="24"/>
      <c r="P227" s="2"/>
    </row>
    <row r="228" spans="7:16">
      <c r="G228" s="19"/>
      <c r="I228" s="24"/>
      <c r="J228" s="23"/>
      <c r="K228" s="24"/>
      <c r="L228" s="23"/>
      <c r="M228" s="24"/>
      <c r="N228" s="23"/>
      <c r="O228" s="24"/>
      <c r="P228" s="2"/>
    </row>
    <row r="229" spans="7:16">
      <c r="G229" s="19"/>
      <c r="I229" s="24"/>
      <c r="J229" s="23"/>
      <c r="K229" s="24"/>
      <c r="L229" s="23"/>
      <c r="M229" s="24"/>
      <c r="N229" s="23"/>
      <c r="O229" s="24"/>
      <c r="P229" s="2"/>
    </row>
    <row r="230" spans="7:16">
      <c r="G230" s="19"/>
      <c r="I230" s="24"/>
      <c r="J230" s="23"/>
      <c r="K230" s="24"/>
      <c r="L230" s="23"/>
      <c r="M230" s="24"/>
      <c r="N230" s="23"/>
      <c r="O230" s="24"/>
      <c r="P230" s="2"/>
    </row>
    <row r="231" spans="7:16">
      <c r="G231" s="19"/>
      <c r="I231" s="24"/>
      <c r="J231" s="23"/>
      <c r="K231" s="24"/>
      <c r="L231" s="23"/>
      <c r="M231" s="24"/>
      <c r="N231" s="23"/>
      <c r="O231" s="24"/>
      <c r="P231" s="2"/>
    </row>
    <row r="232" spans="7:16">
      <c r="G232" s="19"/>
      <c r="I232" s="24"/>
      <c r="J232" s="23"/>
      <c r="K232" s="24"/>
      <c r="L232" s="23"/>
      <c r="M232" s="24"/>
      <c r="N232" s="23"/>
      <c r="O232" s="24"/>
      <c r="P232" s="2"/>
    </row>
    <row r="233" spans="7:16">
      <c r="G233" s="19"/>
      <c r="I233" s="24"/>
      <c r="J233" s="23"/>
      <c r="K233" s="24"/>
      <c r="L233" s="23"/>
      <c r="M233" s="24"/>
      <c r="N233" s="23"/>
      <c r="O233" s="24"/>
      <c r="P233" s="2"/>
    </row>
    <row r="234" spans="7:16">
      <c r="G234" s="19"/>
      <c r="I234" s="24"/>
      <c r="J234" s="23"/>
      <c r="K234" s="24"/>
      <c r="L234" s="23"/>
      <c r="M234" s="24"/>
      <c r="N234" s="23"/>
      <c r="O234" s="24"/>
      <c r="P234" s="2"/>
    </row>
    <row r="235" spans="7:16">
      <c r="G235" s="19"/>
      <c r="I235" s="24"/>
      <c r="J235" s="23"/>
      <c r="K235" s="24"/>
      <c r="L235" s="23"/>
      <c r="M235" s="24"/>
      <c r="N235" s="23"/>
      <c r="O235" s="24"/>
      <c r="P235" s="2"/>
    </row>
    <row r="236" spans="7:16">
      <c r="G236" s="19"/>
      <c r="I236" s="24"/>
      <c r="J236" s="23"/>
      <c r="K236" s="24"/>
      <c r="L236" s="23"/>
      <c r="M236" s="24"/>
      <c r="N236" s="23"/>
      <c r="O236" s="24"/>
      <c r="P236" s="2"/>
    </row>
    <row r="237" spans="7:16">
      <c r="G237" s="19"/>
      <c r="I237" s="24"/>
      <c r="J237" s="23"/>
      <c r="K237" s="24"/>
      <c r="L237" s="23"/>
      <c r="M237" s="24"/>
      <c r="N237" s="23"/>
      <c r="O237" s="24"/>
      <c r="P237" s="2"/>
    </row>
    <row r="238" spans="7:16">
      <c r="G238" s="19"/>
      <c r="I238" s="24"/>
      <c r="J238" s="23"/>
      <c r="K238" s="24"/>
      <c r="L238" s="23"/>
      <c r="M238" s="24"/>
      <c r="N238" s="23"/>
      <c r="O238" s="24"/>
      <c r="P238" s="2"/>
    </row>
    <row r="239" spans="7:16">
      <c r="G239" s="19"/>
      <c r="I239" s="24"/>
      <c r="J239" s="23"/>
      <c r="K239" s="24"/>
      <c r="L239" s="23"/>
      <c r="M239" s="24"/>
      <c r="N239" s="23"/>
      <c r="O239" s="24"/>
      <c r="P239" s="2"/>
    </row>
    <row r="240" spans="7:16">
      <c r="G240" s="19"/>
      <c r="I240" s="24"/>
      <c r="J240" s="23"/>
      <c r="K240" s="24"/>
      <c r="L240" s="23"/>
      <c r="M240" s="24"/>
      <c r="N240" s="23"/>
      <c r="O240" s="24"/>
      <c r="P240" s="2"/>
    </row>
    <row r="241" spans="7:16">
      <c r="G241" s="19"/>
      <c r="I241" s="24"/>
      <c r="J241" s="23"/>
      <c r="K241" s="24"/>
      <c r="L241" s="23"/>
      <c r="M241" s="24"/>
      <c r="N241" s="23"/>
      <c r="O241" s="24"/>
      <c r="P241" s="2"/>
    </row>
    <row r="242" spans="7:16">
      <c r="G242" s="19"/>
      <c r="I242" s="24"/>
      <c r="J242" s="23"/>
      <c r="K242" s="24"/>
      <c r="L242" s="23"/>
      <c r="M242" s="24"/>
      <c r="N242" s="23"/>
      <c r="O242" s="24"/>
      <c r="P242" s="2"/>
    </row>
    <row r="243" spans="7:16">
      <c r="G243" s="19"/>
      <c r="I243" s="24"/>
      <c r="J243" s="23"/>
      <c r="K243" s="24"/>
      <c r="L243" s="23"/>
      <c r="M243" s="24"/>
      <c r="N243" s="23"/>
      <c r="O243" s="24"/>
      <c r="P243" s="2"/>
    </row>
    <row r="244" spans="7:16">
      <c r="G244" s="19"/>
      <c r="I244" s="24"/>
      <c r="J244" s="23"/>
      <c r="K244" s="24"/>
      <c r="L244" s="23"/>
      <c r="M244" s="24"/>
      <c r="N244" s="23"/>
      <c r="O244" s="24"/>
      <c r="P244" s="2"/>
    </row>
    <row r="245" spans="7:16">
      <c r="G245" s="19"/>
      <c r="I245" s="24"/>
      <c r="J245" s="23"/>
      <c r="K245" s="24"/>
      <c r="L245" s="23"/>
      <c r="M245" s="24"/>
      <c r="N245" s="23"/>
      <c r="O245" s="24"/>
      <c r="P245" s="2"/>
    </row>
    <row r="246" spans="7:16">
      <c r="G246" s="19"/>
      <c r="I246" s="24"/>
      <c r="J246" s="23"/>
      <c r="K246" s="24"/>
      <c r="L246" s="23"/>
      <c r="M246" s="24"/>
      <c r="N246" s="23"/>
      <c r="O246" s="24"/>
      <c r="P246" s="2"/>
    </row>
    <row r="247" spans="7:16">
      <c r="G247" s="19"/>
      <c r="I247" s="24"/>
      <c r="J247" s="23"/>
      <c r="K247" s="24"/>
      <c r="L247" s="23"/>
      <c r="M247" s="24"/>
      <c r="N247" s="23"/>
      <c r="O247" s="24"/>
      <c r="P247" s="2"/>
    </row>
    <row r="248" spans="7:16">
      <c r="G248" s="19"/>
      <c r="I248" s="24"/>
      <c r="J248" s="23"/>
      <c r="K248" s="24"/>
      <c r="L248" s="23"/>
      <c r="M248" s="24"/>
      <c r="N248" s="23"/>
      <c r="O248" s="24"/>
      <c r="P248" s="2"/>
    </row>
    <row r="249" spans="7:16">
      <c r="G249" s="19"/>
      <c r="I249" s="24"/>
      <c r="J249" s="23"/>
      <c r="K249" s="24"/>
      <c r="L249" s="23"/>
      <c r="M249" s="24"/>
      <c r="N249" s="23"/>
      <c r="O249" s="24"/>
      <c r="P249" s="2"/>
    </row>
    <row r="250" spans="7:16">
      <c r="G250" s="19"/>
      <c r="I250" s="24"/>
      <c r="J250" s="23"/>
      <c r="K250" s="24"/>
      <c r="L250" s="23"/>
      <c r="M250" s="24"/>
      <c r="N250" s="23"/>
      <c r="O250" s="24"/>
      <c r="P250" s="2"/>
    </row>
    <row r="251" spans="7:16">
      <c r="G251" s="19"/>
      <c r="I251" s="24"/>
      <c r="J251" s="23"/>
      <c r="K251" s="24"/>
      <c r="L251" s="23"/>
      <c r="M251" s="24"/>
      <c r="N251" s="23"/>
      <c r="O251" s="24"/>
      <c r="P251" s="2"/>
    </row>
    <row r="252" spans="7:16">
      <c r="G252" s="19"/>
      <c r="I252" s="24"/>
      <c r="J252" s="23"/>
      <c r="K252" s="24"/>
      <c r="L252" s="23"/>
      <c r="M252" s="24"/>
      <c r="N252" s="23"/>
      <c r="O252" s="24"/>
      <c r="P252" s="2"/>
    </row>
    <row r="253" spans="7:16">
      <c r="G253" s="19"/>
      <c r="I253" s="24"/>
      <c r="J253" s="23"/>
      <c r="K253" s="24"/>
      <c r="L253" s="23"/>
      <c r="M253" s="24"/>
      <c r="N253" s="23"/>
      <c r="O253" s="24"/>
      <c r="P253" s="2"/>
    </row>
    <row r="254" spans="7:16">
      <c r="G254" s="19"/>
      <c r="I254" s="24"/>
      <c r="J254" s="23"/>
      <c r="K254" s="24"/>
      <c r="L254" s="23"/>
      <c r="M254" s="24"/>
      <c r="N254" s="23"/>
      <c r="O254" s="24"/>
      <c r="P254" s="2"/>
    </row>
    <row r="255" spans="7:16">
      <c r="G255" s="19"/>
      <c r="I255" s="24"/>
      <c r="J255" s="23"/>
      <c r="K255" s="24"/>
      <c r="L255" s="23"/>
      <c r="M255" s="24"/>
      <c r="N255" s="23"/>
      <c r="O255" s="24"/>
      <c r="P255" s="2"/>
    </row>
    <row r="256" spans="7:16">
      <c r="G256" s="19"/>
      <c r="I256" s="24"/>
      <c r="J256" s="23"/>
      <c r="K256" s="24"/>
      <c r="L256" s="23"/>
      <c r="M256" s="24"/>
      <c r="N256" s="23"/>
      <c r="O256" s="24"/>
      <c r="P256" s="2"/>
    </row>
    <row r="257" spans="7:16">
      <c r="G257" s="19"/>
      <c r="I257" s="24"/>
      <c r="J257" s="23"/>
      <c r="K257" s="24"/>
      <c r="L257" s="23"/>
      <c r="M257" s="24"/>
      <c r="N257" s="23"/>
      <c r="O257" s="24"/>
      <c r="P257" s="2"/>
    </row>
    <row r="258" spans="7:16">
      <c r="G258" s="19"/>
      <c r="I258" s="24"/>
      <c r="J258" s="23"/>
      <c r="K258" s="24"/>
      <c r="L258" s="23"/>
      <c r="M258" s="24"/>
      <c r="N258" s="23"/>
      <c r="O258" s="24"/>
      <c r="P258" s="2"/>
    </row>
    <row r="259" spans="7:16">
      <c r="G259" s="19"/>
      <c r="I259" s="24"/>
      <c r="J259" s="23"/>
      <c r="K259" s="24"/>
      <c r="L259" s="23"/>
      <c r="M259" s="24"/>
      <c r="N259" s="23"/>
      <c r="O259" s="24"/>
      <c r="P259" s="2"/>
    </row>
    <row r="260" spans="7:16">
      <c r="G260" s="19"/>
      <c r="I260" s="24"/>
      <c r="J260" s="23"/>
      <c r="K260" s="24"/>
      <c r="L260" s="23"/>
      <c r="M260" s="24"/>
      <c r="N260" s="23"/>
      <c r="O260" s="24"/>
      <c r="P260" s="2"/>
    </row>
    <row r="261" spans="7:16">
      <c r="G261" s="19"/>
      <c r="I261" s="24"/>
      <c r="J261" s="23"/>
      <c r="K261" s="24"/>
      <c r="L261" s="23"/>
      <c r="M261" s="24"/>
      <c r="N261" s="23"/>
      <c r="O261" s="24"/>
      <c r="P261" s="2"/>
    </row>
    <row r="262" spans="7:16">
      <c r="G262" s="19"/>
      <c r="I262" s="24"/>
      <c r="J262" s="23"/>
      <c r="K262" s="24"/>
      <c r="L262" s="23"/>
      <c r="M262" s="24"/>
      <c r="N262" s="23"/>
      <c r="O262" s="24"/>
      <c r="P262" s="2"/>
    </row>
    <row r="263" spans="7:16">
      <c r="G263" s="19"/>
      <c r="I263" s="24"/>
      <c r="J263" s="23"/>
      <c r="K263" s="24"/>
      <c r="L263" s="23"/>
      <c r="M263" s="24"/>
      <c r="N263" s="23"/>
      <c r="O263" s="24"/>
      <c r="P263" s="2"/>
    </row>
    <row r="264" spans="7:16">
      <c r="G264" s="19"/>
      <c r="I264" s="24"/>
      <c r="J264" s="23"/>
      <c r="K264" s="24"/>
      <c r="L264" s="23"/>
      <c r="M264" s="24"/>
      <c r="N264" s="23"/>
      <c r="O264" s="24"/>
      <c r="P264" s="2"/>
    </row>
    <row r="265" spans="7:16">
      <c r="G265" s="19"/>
      <c r="I265" s="24"/>
      <c r="J265" s="23"/>
      <c r="K265" s="24"/>
      <c r="L265" s="23"/>
      <c r="M265" s="24"/>
      <c r="N265" s="23"/>
      <c r="O265" s="24"/>
      <c r="P265" s="2"/>
    </row>
    <row r="266" spans="7:16">
      <c r="G266" s="19"/>
      <c r="I266" s="24"/>
      <c r="J266" s="23"/>
      <c r="K266" s="24"/>
      <c r="L266" s="23"/>
      <c r="M266" s="24"/>
      <c r="N266" s="23"/>
      <c r="O266" s="24"/>
      <c r="P266" s="2"/>
    </row>
    <row r="267" spans="7:16">
      <c r="G267" s="19"/>
      <c r="I267" s="24"/>
      <c r="J267" s="23"/>
      <c r="K267" s="24"/>
      <c r="L267" s="23"/>
      <c r="M267" s="24"/>
      <c r="N267" s="23"/>
      <c r="O267" s="24"/>
      <c r="P267" s="2"/>
    </row>
    <row r="268" spans="7:16">
      <c r="G268" s="19"/>
      <c r="I268" s="24"/>
      <c r="J268" s="23"/>
      <c r="K268" s="24"/>
      <c r="L268" s="23"/>
      <c r="M268" s="24"/>
      <c r="N268" s="23"/>
      <c r="O268" s="24"/>
      <c r="P268" s="2"/>
    </row>
    <row r="269" spans="7:16">
      <c r="G269" s="19"/>
      <c r="I269" s="24"/>
      <c r="J269" s="23"/>
      <c r="K269" s="24"/>
      <c r="L269" s="23"/>
      <c r="M269" s="24"/>
      <c r="N269" s="23"/>
      <c r="O269" s="24"/>
      <c r="P269" s="2"/>
    </row>
    <row r="270" spans="7:16">
      <c r="G270" s="19"/>
      <c r="I270" s="24"/>
      <c r="J270" s="23"/>
      <c r="K270" s="24"/>
      <c r="L270" s="23"/>
      <c r="M270" s="24"/>
      <c r="N270" s="23"/>
      <c r="O270" s="24"/>
      <c r="P270" s="2"/>
    </row>
    <row r="271" spans="7:16">
      <c r="G271" s="19"/>
      <c r="I271" s="24"/>
      <c r="J271" s="23"/>
      <c r="K271" s="24"/>
      <c r="L271" s="23"/>
      <c r="M271" s="24"/>
      <c r="N271" s="23"/>
      <c r="O271" s="24"/>
      <c r="P271" s="2"/>
    </row>
    <row r="272" spans="7:16">
      <c r="G272" s="19"/>
      <c r="I272" s="24"/>
      <c r="J272" s="23"/>
      <c r="K272" s="24"/>
      <c r="L272" s="23"/>
      <c r="M272" s="24"/>
      <c r="N272" s="23"/>
      <c r="O272" s="24"/>
      <c r="P272" s="2"/>
    </row>
    <row r="273" spans="7:16">
      <c r="G273" s="19"/>
      <c r="I273" s="24"/>
      <c r="J273" s="23"/>
      <c r="K273" s="24"/>
      <c r="L273" s="23"/>
      <c r="M273" s="24"/>
      <c r="N273" s="23"/>
      <c r="O273" s="24"/>
      <c r="P273" s="2"/>
    </row>
    <row r="274" spans="7:16">
      <c r="G274" s="19"/>
      <c r="I274" s="24"/>
      <c r="J274" s="23"/>
      <c r="K274" s="24"/>
      <c r="L274" s="23"/>
      <c r="M274" s="24"/>
      <c r="N274" s="23"/>
      <c r="O274" s="24"/>
      <c r="P274" s="2"/>
    </row>
    <row r="275" spans="7:16">
      <c r="G275" s="19"/>
      <c r="I275" s="24"/>
      <c r="J275" s="23"/>
      <c r="K275" s="24"/>
      <c r="L275" s="23"/>
      <c r="M275" s="24"/>
      <c r="N275" s="23"/>
      <c r="O275" s="24"/>
      <c r="P275" s="2"/>
    </row>
    <row r="276" spans="7:16">
      <c r="G276" s="19"/>
      <c r="I276" s="24"/>
      <c r="J276" s="23"/>
      <c r="K276" s="24"/>
      <c r="L276" s="23"/>
      <c r="M276" s="24"/>
      <c r="N276" s="23"/>
      <c r="O276" s="24"/>
      <c r="P276" s="2"/>
    </row>
    <row r="277" spans="7:16">
      <c r="G277" s="19"/>
      <c r="I277" s="24"/>
      <c r="J277" s="23"/>
      <c r="K277" s="24"/>
      <c r="L277" s="23"/>
      <c r="M277" s="24"/>
      <c r="N277" s="23"/>
      <c r="O277" s="24"/>
      <c r="P277" s="2"/>
    </row>
    <row r="278" spans="7:16">
      <c r="G278" s="19"/>
      <c r="I278" s="24"/>
      <c r="J278" s="23"/>
      <c r="K278" s="24"/>
      <c r="L278" s="23"/>
      <c r="M278" s="24"/>
      <c r="N278" s="23"/>
      <c r="O278" s="24"/>
      <c r="P278" s="2"/>
    </row>
    <row r="279" spans="7:16">
      <c r="G279" s="19"/>
      <c r="I279" s="24"/>
      <c r="J279" s="23"/>
      <c r="K279" s="24"/>
      <c r="L279" s="23"/>
      <c r="M279" s="24"/>
      <c r="N279" s="23"/>
      <c r="O279" s="24"/>
      <c r="P279" s="2"/>
    </row>
    <row r="280" spans="7:16">
      <c r="G280" s="19"/>
      <c r="I280" s="24"/>
      <c r="J280" s="23"/>
      <c r="K280" s="24"/>
      <c r="L280" s="23"/>
      <c r="M280" s="24"/>
      <c r="N280" s="23"/>
      <c r="O280" s="24"/>
      <c r="P280" s="2"/>
    </row>
    <row r="281" spans="7:16">
      <c r="G281" s="19"/>
      <c r="I281" s="24"/>
      <c r="J281" s="23"/>
      <c r="K281" s="24"/>
      <c r="L281" s="23"/>
      <c r="M281" s="24"/>
      <c r="N281" s="23"/>
      <c r="O281" s="24"/>
      <c r="P281" s="2"/>
    </row>
    <row r="282" spans="7:16">
      <c r="G282" s="19"/>
      <c r="I282" s="24"/>
      <c r="J282" s="23"/>
      <c r="K282" s="24"/>
      <c r="L282" s="23"/>
      <c r="M282" s="24"/>
      <c r="N282" s="23"/>
      <c r="O282" s="24"/>
      <c r="P282" s="2"/>
    </row>
    <row r="283" spans="7:16">
      <c r="G283" s="19"/>
      <c r="I283" s="24"/>
      <c r="J283" s="23"/>
      <c r="K283" s="24"/>
      <c r="L283" s="23"/>
      <c r="M283" s="24"/>
      <c r="N283" s="23"/>
      <c r="O283" s="24"/>
      <c r="P283" s="2"/>
    </row>
    <row r="284" spans="7:16">
      <c r="G284" s="19"/>
      <c r="I284" s="24"/>
      <c r="J284" s="23"/>
      <c r="K284" s="24"/>
      <c r="L284" s="23"/>
      <c r="M284" s="24"/>
      <c r="N284" s="23"/>
      <c r="O284" s="24"/>
      <c r="P284" s="2"/>
    </row>
    <row r="285" spans="7:16">
      <c r="G285" s="19"/>
      <c r="I285" s="24"/>
      <c r="J285" s="23"/>
      <c r="K285" s="24"/>
      <c r="L285" s="23"/>
      <c r="M285" s="24"/>
      <c r="N285" s="23"/>
      <c r="O285" s="24"/>
      <c r="P285" s="2"/>
    </row>
    <row r="286" spans="7:16">
      <c r="G286" s="19"/>
      <c r="I286" s="24"/>
      <c r="J286" s="23"/>
      <c r="K286" s="24"/>
      <c r="L286" s="23"/>
      <c r="M286" s="24"/>
      <c r="N286" s="23"/>
      <c r="O286" s="24"/>
      <c r="P286" s="2"/>
    </row>
    <row r="287" spans="7:16">
      <c r="G287" s="19"/>
      <c r="I287" s="24"/>
      <c r="J287" s="23"/>
      <c r="K287" s="24"/>
      <c r="L287" s="23"/>
      <c r="M287" s="24"/>
      <c r="N287" s="23"/>
      <c r="O287" s="24"/>
      <c r="P287" s="2"/>
    </row>
    <row r="288" spans="7:16">
      <c r="G288" s="19"/>
      <c r="I288" s="24"/>
      <c r="J288" s="23"/>
      <c r="K288" s="24"/>
      <c r="L288" s="23"/>
      <c r="M288" s="24"/>
      <c r="N288" s="23"/>
      <c r="O288" s="24"/>
      <c r="P288" s="2"/>
    </row>
    <row r="289" spans="7:16">
      <c r="G289" s="19"/>
      <c r="I289" s="24"/>
      <c r="J289" s="23"/>
      <c r="K289" s="24"/>
      <c r="L289" s="23"/>
      <c r="M289" s="24"/>
      <c r="N289" s="23"/>
      <c r="O289" s="24"/>
      <c r="P289" s="2"/>
    </row>
    <row r="290" spans="7:16">
      <c r="G290" s="19"/>
      <c r="I290" s="24"/>
      <c r="J290" s="23"/>
      <c r="K290" s="24"/>
      <c r="L290" s="23"/>
      <c r="M290" s="24"/>
      <c r="N290" s="23"/>
      <c r="O290" s="24"/>
      <c r="P290" s="2"/>
    </row>
    <row r="291" spans="7:16">
      <c r="G291" s="19"/>
      <c r="I291" s="24"/>
      <c r="J291" s="23"/>
      <c r="K291" s="24"/>
      <c r="L291" s="23"/>
      <c r="M291" s="24"/>
      <c r="N291" s="23"/>
      <c r="O291" s="24"/>
      <c r="P291" s="2"/>
    </row>
    <row r="292" spans="7:16">
      <c r="G292" s="19"/>
      <c r="I292" s="24"/>
      <c r="J292" s="23"/>
      <c r="K292" s="24"/>
      <c r="L292" s="23"/>
      <c r="M292" s="24"/>
      <c r="N292" s="23"/>
      <c r="O292" s="24"/>
      <c r="P292" s="2"/>
    </row>
    <row r="293" spans="7:16">
      <c r="G293" s="19"/>
      <c r="I293" s="24"/>
      <c r="J293" s="23"/>
      <c r="K293" s="24"/>
      <c r="L293" s="23"/>
      <c r="M293" s="24"/>
      <c r="N293" s="23"/>
      <c r="O293" s="24"/>
      <c r="P293" s="2"/>
    </row>
    <row r="294" spans="7:16">
      <c r="G294" s="19"/>
      <c r="I294" s="24"/>
      <c r="J294" s="23"/>
      <c r="K294" s="24"/>
      <c r="L294" s="23"/>
      <c r="M294" s="24"/>
      <c r="N294" s="23"/>
      <c r="O294" s="24"/>
      <c r="P294" s="2"/>
    </row>
    <row r="295" spans="7:16">
      <c r="G295" s="19"/>
      <c r="I295" s="24"/>
      <c r="J295" s="23"/>
      <c r="K295" s="24"/>
      <c r="L295" s="23"/>
      <c r="M295" s="24"/>
      <c r="N295" s="23"/>
      <c r="O295" s="24"/>
      <c r="P295" s="2"/>
    </row>
    <row r="296" spans="7:16">
      <c r="G296" s="19"/>
      <c r="I296" s="24"/>
      <c r="J296" s="23"/>
      <c r="K296" s="24"/>
      <c r="L296" s="23"/>
      <c r="M296" s="24"/>
      <c r="N296" s="23"/>
      <c r="O296" s="24"/>
      <c r="P296" s="2"/>
    </row>
    <row r="297" spans="7:16">
      <c r="G297" s="19"/>
      <c r="I297" s="24"/>
      <c r="J297" s="23"/>
      <c r="K297" s="24"/>
      <c r="L297" s="23"/>
      <c r="M297" s="24"/>
      <c r="N297" s="23"/>
      <c r="O297" s="24"/>
      <c r="P297" s="2"/>
    </row>
    <row r="298" spans="7:16">
      <c r="G298" s="19"/>
      <c r="I298" s="24"/>
      <c r="J298" s="23"/>
      <c r="K298" s="24"/>
      <c r="L298" s="23"/>
      <c r="M298" s="24"/>
      <c r="N298" s="23"/>
      <c r="O298" s="24"/>
      <c r="P298" s="2"/>
    </row>
    <row r="299" spans="7:16">
      <c r="G299" s="19"/>
      <c r="I299" s="24"/>
      <c r="J299" s="23"/>
      <c r="K299" s="24"/>
      <c r="L299" s="23"/>
      <c r="M299" s="24"/>
      <c r="N299" s="23"/>
      <c r="O299" s="24"/>
      <c r="P299" s="2"/>
    </row>
    <row r="300" spans="7:16">
      <c r="G300" s="19"/>
      <c r="I300" s="24"/>
      <c r="J300" s="23"/>
      <c r="K300" s="24"/>
      <c r="L300" s="23"/>
      <c r="M300" s="24"/>
      <c r="N300" s="23"/>
      <c r="O300" s="24"/>
      <c r="P300" s="2"/>
    </row>
    <row r="301" spans="7:16">
      <c r="G301" s="19"/>
      <c r="I301" s="24"/>
      <c r="J301" s="23"/>
      <c r="K301" s="24"/>
      <c r="L301" s="23"/>
      <c r="M301" s="24"/>
      <c r="N301" s="23"/>
      <c r="O301" s="24"/>
      <c r="P301" s="2"/>
    </row>
    <row r="302" spans="7:16">
      <c r="G302" s="19"/>
      <c r="I302" s="24"/>
      <c r="J302" s="23"/>
      <c r="K302" s="24"/>
      <c r="L302" s="23"/>
      <c r="M302" s="24"/>
      <c r="N302" s="23"/>
      <c r="O302" s="24"/>
      <c r="P302" s="2"/>
    </row>
    <row r="303" spans="7:16">
      <c r="G303" s="19"/>
      <c r="I303" s="24"/>
      <c r="J303" s="23"/>
      <c r="K303" s="24"/>
      <c r="L303" s="23"/>
      <c r="M303" s="24"/>
      <c r="N303" s="23"/>
      <c r="O303" s="24"/>
      <c r="P303" s="2"/>
    </row>
    <row r="304" spans="7:16">
      <c r="G304" s="19"/>
      <c r="I304" s="24"/>
      <c r="J304" s="23"/>
      <c r="K304" s="24"/>
      <c r="L304" s="23"/>
      <c r="M304" s="24"/>
      <c r="N304" s="23"/>
      <c r="O304" s="24"/>
      <c r="P304" s="2"/>
    </row>
    <row r="305" spans="7:16">
      <c r="G305" s="19"/>
      <c r="I305" s="24"/>
      <c r="J305" s="23"/>
      <c r="K305" s="24"/>
      <c r="L305" s="23"/>
      <c r="M305" s="24"/>
      <c r="N305" s="23"/>
      <c r="O305" s="24"/>
      <c r="P305" s="2"/>
    </row>
    <row r="306" spans="7:16">
      <c r="G306" s="19"/>
      <c r="I306" s="24"/>
      <c r="J306" s="23"/>
      <c r="K306" s="24"/>
      <c r="L306" s="23"/>
      <c r="M306" s="24"/>
      <c r="N306" s="23"/>
      <c r="O306" s="24"/>
      <c r="P306" s="2"/>
    </row>
    <row r="307" spans="7:16">
      <c r="G307" s="19"/>
      <c r="I307" s="24"/>
      <c r="J307" s="23"/>
      <c r="K307" s="24"/>
      <c r="L307" s="23"/>
      <c r="M307" s="24"/>
      <c r="N307" s="23"/>
      <c r="O307" s="24"/>
      <c r="P307" s="2"/>
    </row>
    <row r="308" spans="7:16">
      <c r="G308" s="19"/>
      <c r="I308" s="24"/>
      <c r="J308" s="23"/>
      <c r="K308" s="24"/>
      <c r="L308" s="23"/>
      <c r="M308" s="24"/>
      <c r="N308" s="23"/>
      <c r="O308" s="24"/>
      <c r="P308" s="2"/>
    </row>
    <row r="309" spans="7:16">
      <c r="G309" s="19"/>
      <c r="I309" s="24"/>
      <c r="J309" s="23"/>
      <c r="K309" s="24"/>
      <c r="L309" s="23"/>
      <c r="M309" s="24"/>
      <c r="N309" s="23"/>
      <c r="O309" s="24"/>
      <c r="P309" s="2"/>
    </row>
    <row r="310" spans="7:16">
      <c r="G310" s="19"/>
      <c r="I310" s="24"/>
      <c r="J310" s="23"/>
      <c r="K310" s="24"/>
      <c r="L310" s="23"/>
      <c r="M310" s="24"/>
      <c r="N310" s="23"/>
      <c r="O310" s="24"/>
      <c r="P310" s="2"/>
    </row>
    <row r="311" spans="7:16">
      <c r="G311" s="19"/>
      <c r="I311" s="24"/>
      <c r="J311" s="23"/>
      <c r="K311" s="24"/>
      <c r="L311" s="23"/>
      <c r="M311" s="24"/>
      <c r="N311" s="23"/>
      <c r="O311" s="24"/>
      <c r="P311" s="2"/>
    </row>
    <row r="312" spans="7:16">
      <c r="G312" s="19"/>
      <c r="I312" s="24"/>
      <c r="J312" s="23"/>
      <c r="K312" s="24"/>
      <c r="L312" s="23"/>
      <c r="M312" s="24"/>
      <c r="N312" s="23"/>
      <c r="O312" s="24"/>
      <c r="P312" s="2"/>
    </row>
    <row r="313" spans="7:16">
      <c r="G313" s="19"/>
      <c r="I313" s="24"/>
      <c r="J313" s="23"/>
      <c r="K313" s="24"/>
      <c r="L313" s="23"/>
      <c r="M313" s="24"/>
      <c r="N313" s="23"/>
      <c r="O313" s="24"/>
      <c r="P313" s="2"/>
    </row>
    <row r="314" spans="7:16">
      <c r="G314" s="19"/>
      <c r="I314" s="24"/>
      <c r="J314" s="23"/>
      <c r="K314" s="24"/>
      <c r="L314" s="23"/>
      <c r="M314" s="24"/>
      <c r="N314" s="23"/>
      <c r="O314" s="24"/>
      <c r="P314" s="2"/>
    </row>
    <row r="315" spans="7:16">
      <c r="G315" s="19"/>
      <c r="I315" s="24"/>
      <c r="J315" s="23"/>
      <c r="K315" s="24"/>
      <c r="L315" s="23"/>
      <c r="M315" s="24"/>
      <c r="N315" s="23"/>
      <c r="O315" s="24"/>
      <c r="P315" s="2"/>
    </row>
    <row r="316" spans="7:16">
      <c r="G316" s="19"/>
      <c r="I316" s="24"/>
      <c r="J316" s="23"/>
      <c r="K316" s="24"/>
      <c r="L316" s="23"/>
      <c r="M316" s="24"/>
      <c r="N316" s="23"/>
      <c r="O316" s="24"/>
      <c r="P316" s="2"/>
    </row>
    <row r="317" spans="7:16">
      <c r="G317" s="19"/>
      <c r="I317" s="24"/>
      <c r="J317" s="23"/>
      <c r="K317" s="24"/>
      <c r="L317" s="23"/>
      <c r="M317" s="24"/>
      <c r="N317" s="23"/>
      <c r="O317" s="24"/>
      <c r="P317" s="2"/>
    </row>
    <row r="318" spans="7:16">
      <c r="G318" s="19"/>
      <c r="I318" s="24"/>
      <c r="J318" s="23"/>
      <c r="K318" s="24"/>
      <c r="L318" s="23"/>
      <c r="M318" s="24"/>
      <c r="N318" s="23"/>
      <c r="O318" s="24"/>
      <c r="P318" s="2"/>
    </row>
    <row r="319" spans="7:16">
      <c r="G319" s="19"/>
      <c r="I319" s="24"/>
      <c r="J319" s="23"/>
      <c r="K319" s="24"/>
      <c r="L319" s="23"/>
      <c r="M319" s="24"/>
      <c r="N319" s="23"/>
      <c r="O319" s="24"/>
      <c r="P319" s="2"/>
    </row>
    <row r="320" spans="7:16">
      <c r="G320" s="19"/>
      <c r="I320" s="24"/>
      <c r="J320" s="23"/>
      <c r="K320" s="24"/>
      <c r="L320" s="23"/>
      <c r="M320" s="24"/>
      <c r="N320" s="23"/>
      <c r="O320" s="24"/>
      <c r="P320" s="2"/>
    </row>
    <row r="321" spans="7:16">
      <c r="G321" s="19"/>
      <c r="I321" s="24"/>
      <c r="J321" s="23"/>
      <c r="K321" s="24"/>
      <c r="L321" s="23"/>
      <c r="M321" s="24"/>
      <c r="N321" s="23"/>
      <c r="O321" s="24"/>
      <c r="P321" s="2"/>
    </row>
    <row r="322" spans="7:16">
      <c r="G322" s="19"/>
      <c r="I322" s="24"/>
      <c r="J322" s="23"/>
      <c r="K322" s="24"/>
      <c r="L322" s="23"/>
      <c r="M322" s="24"/>
      <c r="N322" s="23"/>
      <c r="O322" s="24"/>
      <c r="P322" s="2"/>
    </row>
    <row r="323" spans="7:16">
      <c r="G323" s="19"/>
      <c r="I323" s="24"/>
      <c r="J323" s="23"/>
      <c r="K323" s="24"/>
      <c r="L323" s="23"/>
      <c r="M323" s="24"/>
      <c r="N323" s="23"/>
      <c r="O323" s="24"/>
      <c r="P323" s="2"/>
    </row>
    <row r="324" spans="7:16">
      <c r="G324" s="19"/>
      <c r="I324" s="24"/>
      <c r="J324" s="23"/>
      <c r="K324" s="24"/>
      <c r="L324" s="23"/>
      <c r="M324" s="24"/>
      <c r="N324" s="23"/>
      <c r="O324" s="24"/>
      <c r="P324" s="2"/>
    </row>
    <row r="325" spans="7:16">
      <c r="G325" s="19"/>
      <c r="I325" s="24"/>
      <c r="J325" s="23"/>
      <c r="K325" s="24"/>
      <c r="L325" s="23"/>
      <c r="M325" s="24"/>
      <c r="N325" s="23"/>
      <c r="O325" s="24"/>
      <c r="P325" s="2"/>
    </row>
    <row r="326" spans="7:16">
      <c r="G326" s="19"/>
      <c r="I326" s="24"/>
      <c r="J326" s="23"/>
      <c r="K326" s="24"/>
      <c r="L326" s="23"/>
      <c r="M326" s="24"/>
      <c r="N326" s="23"/>
      <c r="O326" s="24"/>
      <c r="P326" s="2"/>
    </row>
    <row r="327" spans="7:16">
      <c r="G327" s="19"/>
      <c r="I327" s="24"/>
      <c r="J327" s="23"/>
      <c r="K327" s="24"/>
      <c r="L327" s="23"/>
      <c r="M327" s="24"/>
      <c r="N327" s="23"/>
      <c r="O327" s="24"/>
      <c r="P327" s="2"/>
    </row>
    <row r="328" spans="7:16">
      <c r="G328" s="19"/>
      <c r="I328" s="24"/>
      <c r="J328" s="23"/>
      <c r="K328" s="24"/>
      <c r="L328" s="23"/>
      <c r="M328" s="24"/>
      <c r="N328" s="23"/>
      <c r="O328" s="24"/>
      <c r="P328" s="2"/>
    </row>
    <row r="329" spans="7:16">
      <c r="G329" s="19"/>
      <c r="I329" s="24"/>
      <c r="J329" s="23"/>
      <c r="K329" s="24"/>
      <c r="L329" s="23"/>
      <c r="M329" s="24"/>
      <c r="N329" s="23"/>
      <c r="O329" s="24"/>
      <c r="P329" s="2"/>
    </row>
    <row r="330" spans="7:16">
      <c r="G330" s="19"/>
      <c r="I330" s="24"/>
      <c r="J330" s="23"/>
      <c r="K330" s="24"/>
      <c r="L330" s="23"/>
      <c r="M330" s="24"/>
      <c r="N330" s="23"/>
      <c r="O330" s="24"/>
      <c r="P330" s="2"/>
    </row>
    <row r="331" spans="7:16">
      <c r="G331" s="19"/>
      <c r="I331" s="24"/>
      <c r="J331" s="23"/>
      <c r="K331" s="24"/>
      <c r="L331" s="23"/>
      <c r="M331" s="24"/>
      <c r="N331" s="23"/>
      <c r="O331" s="24"/>
      <c r="P331" s="2"/>
    </row>
    <row r="332" spans="7:16">
      <c r="G332" s="19"/>
      <c r="I332" s="24"/>
      <c r="J332" s="23"/>
      <c r="K332" s="24"/>
      <c r="L332" s="23"/>
      <c r="M332" s="24"/>
      <c r="N332" s="23"/>
      <c r="O332" s="24"/>
      <c r="P332" s="2"/>
    </row>
    <row r="333" spans="7:16">
      <c r="G333" s="19"/>
      <c r="I333" s="24"/>
      <c r="J333" s="23"/>
      <c r="K333" s="24"/>
      <c r="L333" s="23"/>
      <c r="M333" s="24"/>
      <c r="N333" s="23"/>
      <c r="O333" s="24"/>
      <c r="P333" s="2"/>
    </row>
    <row r="334" spans="7:16">
      <c r="G334" s="19"/>
      <c r="I334" s="24"/>
      <c r="J334" s="23"/>
      <c r="K334" s="24"/>
      <c r="L334" s="23"/>
      <c r="M334" s="24"/>
      <c r="N334" s="23"/>
      <c r="O334" s="24"/>
      <c r="P334" s="2"/>
    </row>
    <row r="335" spans="7:16">
      <c r="G335" s="19"/>
      <c r="I335" s="24"/>
      <c r="J335" s="23"/>
      <c r="K335" s="24"/>
      <c r="L335" s="23"/>
      <c r="M335" s="24"/>
      <c r="N335" s="23"/>
      <c r="O335" s="24"/>
      <c r="P335" s="2"/>
    </row>
    <row r="336" spans="7:16">
      <c r="G336" s="19"/>
      <c r="I336" s="24"/>
      <c r="J336" s="23"/>
      <c r="K336" s="24"/>
      <c r="L336" s="23"/>
      <c r="M336" s="24"/>
      <c r="N336" s="23"/>
      <c r="O336" s="24"/>
      <c r="P336" s="2"/>
    </row>
    <row r="337" spans="7:16">
      <c r="G337" s="19"/>
      <c r="I337" s="24"/>
      <c r="J337" s="23"/>
      <c r="K337" s="24"/>
      <c r="L337" s="23"/>
      <c r="M337" s="24"/>
      <c r="N337" s="23"/>
      <c r="O337" s="24"/>
      <c r="P337" s="2"/>
    </row>
    <row r="338" spans="7:16">
      <c r="G338" s="19"/>
      <c r="I338" s="24"/>
      <c r="J338" s="23"/>
      <c r="K338" s="24"/>
      <c r="L338" s="23"/>
      <c r="M338" s="24"/>
      <c r="N338" s="23"/>
      <c r="O338" s="24"/>
      <c r="P338" s="2"/>
    </row>
    <row r="339" spans="7:16">
      <c r="G339" s="19"/>
      <c r="I339" s="24"/>
      <c r="J339" s="23"/>
      <c r="K339" s="24"/>
      <c r="L339" s="23"/>
      <c r="M339" s="24"/>
      <c r="N339" s="23"/>
      <c r="O339" s="24"/>
      <c r="P339" s="2"/>
    </row>
    <row r="340" spans="7:16">
      <c r="G340" s="19"/>
      <c r="I340" s="24"/>
      <c r="J340" s="23"/>
      <c r="K340" s="24"/>
      <c r="L340" s="23"/>
      <c r="M340" s="24"/>
      <c r="N340" s="23"/>
      <c r="O340" s="24"/>
      <c r="P340" s="2"/>
    </row>
    <row r="341" spans="7:16">
      <c r="G341" s="19"/>
      <c r="I341" s="24"/>
      <c r="J341" s="23"/>
      <c r="K341" s="24"/>
      <c r="L341" s="23"/>
      <c r="M341" s="24"/>
      <c r="N341" s="23"/>
      <c r="O341" s="24"/>
      <c r="P341" s="2"/>
    </row>
    <row r="342" spans="7:16">
      <c r="G342" s="19"/>
      <c r="I342" s="24"/>
      <c r="J342" s="23"/>
      <c r="K342" s="24"/>
      <c r="L342" s="23"/>
      <c r="M342" s="24"/>
      <c r="N342" s="23"/>
      <c r="O342" s="24"/>
      <c r="P342" s="2"/>
    </row>
    <row r="343" spans="7:16">
      <c r="G343" s="19"/>
      <c r="I343" s="24"/>
      <c r="J343" s="23"/>
      <c r="K343" s="24"/>
      <c r="L343" s="23"/>
      <c r="M343" s="24"/>
      <c r="N343" s="23"/>
      <c r="O343" s="24"/>
      <c r="P343" s="2"/>
    </row>
    <row r="344" spans="7:16">
      <c r="G344" s="19"/>
      <c r="I344" s="24"/>
      <c r="J344" s="23"/>
      <c r="K344" s="24"/>
      <c r="L344" s="23"/>
      <c r="M344" s="24"/>
      <c r="N344" s="23"/>
      <c r="O344" s="24"/>
      <c r="P344" s="2"/>
    </row>
    <row r="345" spans="7:16">
      <c r="G345" s="19"/>
      <c r="I345" s="24"/>
      <c r="J345" s="23"/>
      <c r="K345" s="24"/>
      <c r="L345" s="23"/>
      <c r="M345" s="24"/>
      <c r="N345" s="23"/>
      <c r="O345" s="24"/>
      <c r="P345" s="2"/>
    </row>
    <row r="346" spans="7:16">
      <c r="G346" s="19"/>
      <c r="I346" s="24"/>
      <c r="J346" s="23"/>
      <c r="K346" s="24"/>
      <c r="L346" s="23"/>
      <c r="M346" s="24"/>
      <c r="N346" s="23"/>
      <c r="O346" s="24"/>
      <c r="P346" s="2"/>
    </row>
    <row r="347" spans="7:16">
      <c r="G347" s="19"/>
      <c r="I347" s="24"/>
      <c r="J347" s="23"/>
      <c r="K347" s="24"/>
      <c r="L347" s="23"/>
      <c r="M347" s="24"/>
      <c r="N347" s="23"/>
      <c r="O347" s="24"/>
      <c r="P347" s="2"/>
    </row>
    <row r="348" spans="7:16">
      <c r="G348" s="19"/>
      <c r="I348" s="24"/>
      <c r="J348" s="23"/>
      <c r="K348" s="24"/>
      <c r="L348" s="23"/>
      <c r="M348" s="24"/>
      <c r="N348" s="23"/>
      <c r="O348" s="24"/>
      <c r="P348" s="2"/>
    </row>
    <row r="349" spans="7:16">
      <c r="G349" s="19"/>
      <c r="I349" s="24"/>
      <c r="J349" s="23"/>
      <c r="K349" s="24"/>
      <c r="L349" s="23"/>
      <c r="M349" s="24"/>
      <c r="N349" s="23"/>
      <c r="O349" s="24"/>
      <c r="P349" s="2"/>
    </row>
    <row r="350" spans="7:16">
      <c r="G350" s="19"/>
      <c r="I350" s="24"/>
      <c r="J350" s="23"/>
      <c r="K350" s="24"/>
      <c r="L350" s="23"/>
      <c r="M350" s="24"/>
      <c r="N350" s="23"/>
      <c r="O350" s="24"/>
      <c r="P350" s="2"/>
    </row>
    <row r="351" spans="7:16">
      <c r="G351" s="19"/>
      <c r="I351" s="24"/>
      <c r="J351" s="23"/>
      <c r="K351" s="24"/>
      <c r="L351" s="23"/>
      <c r="M351" s="24"/>
      <c r="N351" s="23"/>
      <c r="O351" s="24"/>
      <c r="P351" s="2"/>
    </row>
    <row r="352" spans="7:16">
      <c r="G352" s="19"/>
      <c r="I352" s="24"/>
      <c r="J352" s="23"/>
      <c r="K352" s="24"/>
      <c r="L352" s="23"/>
      <c r="M352" s="24"/>
      <c r="N352" s="23"/>
      <c r="O352" s="24"/>
      <c r="P352" s="2"/>
    </row>
    <row r="353" spans="7:16">
      <c r="G353" s="19"/>
      <c r="I353" s="24"/>
      <c r="J353" s="23"/>
      <c r="K353" s="24"/>
      <c r="L353" s="23"/>
      <c r="M353" s="24"/>
      <c r="N353" s="23"/>
      <c r="O353" s="24"/>
      <c r="P353" s="2"/>
    </row>
    <row r="354" spans="7:16">
      <c r="G354" s="19"/>
      <c r="I354" s="24"/>
      <c r="J354" s="23"/>
      <c r="K354" s="24"/>
      <c r="L354" s="23"/>
      <c r="M354" s="24"/>
      <c r="N354" s="23"/>
      <c r="O354" s="24"/>
      <c r="P354" s="2"/>
    </row>
    <row r="355" spans="7:16">
      <c r="G355" s="19"/>
      <c r="I355" s="24"/>
      <c r="J355" s="23"/>
      <c r="K355" s="24"/>
      <c r="L355" s="23"/>
      <c r="M355" s="24"/>
      <c r="N355" s="23"/>
      <c r="O355" s="24"/>
      <c r="P355" s="2"/>
    </row>
    <row r="356" spans="7:16">
      <c r="G356" s="19"/>
      <c r="I356" s="24"/>
      <c r="J356" s="23"/>
      <c r="K356" s="24"/>
      <c r="L356" s="23"/>
      <c r="M356" s="24"/>
      <c r="N356" s="23"/>
      <c r="O356" s="24"/>
      <c r="P356" s="2"/>
    </row>
    <row r="357" spans="7:16">
      <c r="G357" s="19"/>
      <c r="I357" s="24"/>
      <c r="J357" s="23"/>
      <c r="K357" s="24"/>
      <c r="L357" s="23"/>
      <c r="M357" s="24"/>
      <c r="N357" s="23"/>
      <c r="O357" s="24"/>
      <c r="P357" s="2"/>
    </row>
    <row r="358" spans="7:16">
      <c r="G358" s="19"/>
      <c r="I358" s="24"/>
      <c r="J358" s="23"/>
      <c r="K358" s="24"/>
      <c r="L358" s="23"/>
      <c r="M358" s="24"/>
      <c r="N358" s="23"/>
      <c r="O358" s="24"/>
      <c r="P358" s="2"/>
    </row>
    <row r="359" spans="7:16">
      <c r="G359" s="19"/>
      <c r="I359" s="24"/>
      <c r="J359" s="23"/>
      <c r="K359" s="24"/>
      <c r="L359" s="23"/>
      <c r="M359" s="24"/>
      <c r="N359" s="23"/>
      <c r="O359" s="24"/>
      <c r="P359" s="2"/>
    </row>
    <row r="360" spans="7:16">
      <c r="G360" s="19"/>
      <c r="I360" s="24"/>
      <c r="J360" s="23"/>
      <c r="K360" s="24"/>
      <c r="L360" s="23"/>
      <c r="M360" s="24"/>
      <c r="N360" s="23"/>
      <c r="O360" s="24"/>
      <c r="P360" s="2"/>
    </row>
    <row r="361" spans="7:16">
      <c r="G361" s="19"/>
      <c r="I361" s="24"/>
      <c r="J361" s="23"/>
      <c r="K361" s="24"/>
      <c r="L361" s="23"/>
      <c r="M361" s="24"/>
      <c r="N361" s="23"/>
      <c r="O361" s="24"/>
      <c r="P361" s="2"/>
    </row>
    <row r="362" spans="7:16">
      <c r="G362" s="19"/>
      <c r="I362" s="24"/>
      <c r="J362" s="23"/>
      <c r="K362" s="24"/>
      <c r="L362" s="23"/>
      <c r="M362" s="24"/>
      <c r="N362" s="23"/>
      <c r="O362" s="24"/>
      <c r="P362" s="2"/>
    </row>
    <row r="363" spans="7:16">
      <c r="G363" s="19"/>
      <c r="I363" s="24"/>
      <c r="J363" s="23"/>
      <c r="K363" s="24"/>
      <c r="L363" s="23"/>
      <c r="M363" s="24"/>
      <c r="N363" s="23"/>
      <c r="O363" s="24"/>
      <c r="P363" s="2"/>
    </row>
    <row r="364" spans="7:16">
      <c r="G364" s="19"/>
      <c r="I364" s="24"/>
      <c r="J364" s="23"/>
      <c r="K364" s="24"/>
      <c r="L364" s="23"/>
      <c r="M364" s="24"/>
      <c r="N364" s="23"/>
      <c r="O364" s="24"/>
      <c r="P364" s="2"/>
    </row>
    <row r="365" spans="7:16">
      <c r="G365" s="19"/>
      <c r="I365" s="24"/>
      <c r="J365" s="23"/>
      <c r="K365" s="24"/>
      <c r="L365" s="23"/>
      <c r="M365" s="24"/>
      <c r="N365" s="23"/>
      <c r="O365" s="24"/>
      <c r="P365" s="2"/>
    </row>
    <row r="366" spans="7:16">
      <c r="G366" s="19"/>
      <c r="I366" s="24"/>
      <c r="J366" s="23"/>
      <c r="K366" s="24"/>
      <c r="L366" s="23"/>
      <c r="M366" s="24"/>
      <c r="N366" s="23"/>
      <c r="O366" s="24"/>
      <c r="P366" s="2"/>
    </row>
    <row r="367" spans="7:16">
      <c r="G367" s="19"/>
      <c r="I367" s="24"/>
      <c r="J367" s="23"/>
      <c r="K367" s="24"/>
      <c r="L367" s="23"/>
      <c r="M367" s="24"/>
      <c r="N367" s="23"/>
      <c r="O367" s="24"/>
      <c r="P367" s="2"/>
    </row>
    <row r="368" spans="7:16">
      <c r="G368" s="19"/>
      <c r="I368" s="24"/>
      <c r="J368" s="23"/>
      <c r="K368" s="24"/>
      <c r="L368" s="23"/>
      <c r="M368" s="24"/>
      <c r="N368" s="23"/>
      <c r="O368" s="24"/>
      <c r="P368" s="2"/>
    </row>
    <row r="369" spans="7:16">
      <c r="G369" s="19"/>
      <c r="I369" s="24"/>
      <c r="J369" s="23"/>
      <c r="K369" s="24"/>
      <c r="L369" s="23"/>
      <c r="M369" s="24"/>
      <c r="N369" s="23"/>
      <c r="O369" s="24"/>
      <c r="P369" s="2"/>
    </row>
    <row r="370" spans="7:16">
      <c r="G370" s="19"/>
      <c r="I370" s="24"/>
      <c r="J370" s="23"/>
      <c r="K370" s="24"/>
      <c r="L370" s="23"/>
      <c r="M370" s="24"/>
      <c r="N370" s="23"/>
      <c r="O370" s="24"/>
      <c r="P370" s="2"/>
    </row>
    <row r="371" spans="7:16">
      <c r="G371" s="19"/>
      <c r="I371" s="24"/>
      <c r="J371" s="23"/>
      <c r="K371" s="24"/>
      <c r="L371" s="23"/>
      <c r="M371" s="24"/>
      <c r="N371" s="23"/>
      <c r="O371" s="24"/>
      <c r="P371" s="2"/>
    </row>
    <row r="372" spans="7:16">
      <c r="G372" s="19"/>
      <c r="I372" s="24"/>
      <c r="J372" s="23"/>
      <c r="K372" s="24"/>
      <c r="L372" s="23"/>
      <c r="M372" s="24"/>
      <c r="N372" s="23"/>
      <c r="O372" s="24"/>
      <c r="P372" s="2"/>
    </row>
    <row r="373" spans="7:16">
      <c r="G373" s="19"/>
      <c r="I373" s="24"/>
      <c r="J373" s="23"/>
      <c r="K373" s="24"/>
      <c r="L373" s="23"/>
      <c r="M373" s="24"/>
      <c r="N373" s="23"/>
      <c r="O373" s="24"/>
      <c r="P373" s="2"/>
    </row>
    <row r="374" spans="7:16">
      <c r="G374" s="19"/>
      <c r="I374" s="24"/>
      <c r="J374" s="23"/>
      <c r="K374" s="24"/>
      <c r="L374" s="23"/>
      <c r="M374" s="24"/>
      <c r="N374" s="23"/>
      <c r="O374" s="24"/>
      <c r="P374" s="2"/>
    </row>
    <row r="375" spans="7:16">
      <c r="G375" s="19"/>
      <c r="I375" s="24"/>
      <c r="J375" s="23"/>
      <c r="K375" s="24"/>
      <c r="L375" s="23"/>
      <c r="M375" s="24"/>
      <c r="N375" s="23"/>
      <c r="O375" s="24"/>
      <c r="P375" s="2"/>
    </row>
    <row r="376" spans="7:16">
      <c r="G376" s="19"/>
      <c r="I376" s="24"/>
      <c r="J376" s="23"/>
      <c r="K376" s="24"/>
      <c r="L376" s="23"/>
      <c r="M376" s="24"/>
      <c r="N376" s="23"/>
      <c r="O376" s="24"/>
      <c r="P376" s="2"/>
    </row>
    <row r="377" spans="7:16">
      <c r="G377" s="19"/>
      <c r="I377" s="24"/>
      <c r="J377" s="23"/>
      <c r="K377" s="24"/>
      <c r="L377" s="23"/>
      <c r="M377" s="24"/>
      <c r="N377" s="23"/>
      <c r="O377" s="24"/>
      <c r="P377" s="2"/>
    </row>
    <row r="378" spans="7:16">
      <c r="G378" s="19"/>
      <c r="I378" s="24"/>
      <c r="J378" s="23"/>
      <c r="K378" s="24"/>
      <c r="L378" s="23"/>
      <c r="M378" s="24"/>
      <c r="N378" s="23"/>
      <c r="O378" s="24"/>
      <c r="P378" s="2"/>
    </row>
    <row r="379" spans="7:16">
      <c r="G379" s="19"/>
      <c r="I379" s="24"/>
      <c r="J379" s="23"/>
      <c r="K379" s="24"/>
      <c r="L379" s="23"/>
      <c r="M379" s="24"/>
      <c r="N379" s="23"/>
      <c r="O379" s="24"/>
      <c r="P379" s="2"/>
    </row>
    <row r="380" spans="7:16">
      <c r="G380" s="19"/>
      <c r="I380" s="24"/>
      <c r="J380" s="23"/>
      <c r="K380" s="24"/>
      <c r="L380" s="23"/>
      <c r="M380" s="24"/>
      <c r="N380" s="23"/>
      <c r="O380" s="24"/>
      <c r="P380" s="2"/>
    </row>
    <row r="381" spans="7:16">
      <c r="G381" s="19"/>
      <c r="I381" s="24"/>
      <c r="J381" s="23"/>
      <c r="K381" s="24"/>
      <c r="L381" s="23"/>
      <c r="M381" s="24"/>
      <c r="N381" s="23"/>
      <c r="O381" s="24"/>
      <c r="P381" s="2"/>
    </row>
    <row r="382" spans="7:16">
      <c r="G382" s="19"/>
      <c r="I382" s="24"/>
      <c r="J382" s="23"/>
      <c r="K382" s="24"/>
      <c r="L382" s="23"/>
      <c r="M382" s="24"/>
      <c r="N382" s="23"/>
      <c r="O382" s="24"/>
      <c r="P382" s="2"/>
    </row>
    <row r="383" spans="7:16">
      <c r="G383" s="19"/>
      <c r="I383" s="24"/>
      <c r="J383" s="23"/>
      <c r="K383" s="24"/>
      <c r="L383" s="23"/>
      <c r="M383" s="24"/>
      <c r="N383" s="23"/>
      <c r="O383" s="24"/>
      <c r="P383" s="2"/>
    </row>
    <row r="384" spans="7:16">
      <c r="G384" s="19"/>
      <c r="I384" s="24"/>
      <c r="J384" s="23"/>
      <c r="K384" s="24"/>
      <c r="L384" s="23"/>
      <c r="M384" s="24"/>
      <c r="N384" s="23"/>
      <c r="O384" s="24"/>
      <c r="P384" s="2"/>
    </row>
    <row r="385" spans="7:16">
      <c r="G385" s="19"/>
      <c r="I385" s="24"/>
      <c r="J385" s="23"/>
      <c r="K385" s="24"/>
      <c r="L385" s="23"/>
      <c r="M385" s="24"/>
      <c r="N385" s="23"/>
      <c r="O385" s="24"/>
      <c r="P385" s="2"/>
    </row>
    <row r="386" spans="7:16">
      <c r="G386" s="19"/>
      <c r="I386" s="24"/>
      <c r="J386" s="23"/>
      <c r="K386" s="24"/>
      <c r="L386" s="23"/>
      <c r="M386" s="24"/>
      <c r="N386" s="23"/>
      <c r="O386" s="24"/>
      <c r="P386" s="2"/>
    </row>
    <row r="387" spans="7:16">
      <c r="G387" s="19"/>
      <c r="I387" s="24"/>
      <c r="J387" s="23"/>
      <c r="K387" s="24"/>
      <c r="L387" s="23"/>
      <c r="M387" s="24"/>
      <c r="N387" s="23"/>
      <c r="O387" s="24"/>
      <c r="P387" s="2"/>
    </row>
    <row r="388" spans="7:16">
      <c r="G388" s="19"/>
      <c r="I388" s="24"/>
      <c r="J388" s="23"/>
      <c r="K388" s="24"/>
      <c r="L388" s="23"/>
      <c r="M388" s="24"/>
      <c r="N388" s="23"/>
      <c r="O388" s="24"/>
      <c r="P388" s="2"/>
    </row>
    <row r="389" spans="7:16">
      <c r="G389" s="19"/>
      <c r="I389" s="24"/>
      <c r="J389" s="23"/>
      <c r="K389" s="24"/>
      <c r="L389" s="23"/>
      <c r="M389" s="24"/>
      <c r="N389" s="23"/>
      <c r="O389" s="24"/>
      <c r="P389" s="2"/>
    </row>
    <row r="390" spans="7:16">
      <c r="G390" s="19"/>
      <c r="I390" s="24"/>
      <c r="J390" s="23"/>
      <c r="K390" s="24"/>
      <c r="L390" s="23"/>
      <c r="M390" s="24"/>
      <c r="N390" s="23"/>
      <c r="O390" s="24"/>
      <c r="P390" s="2"/>
    </row>
    <row r="391" spans="7:16">
      <c r="G391" s="19"/>
      <c r="I391" s="24"/>
      <c r="J391" s="23"/>
      <c r="K391" s="24"/>
      <c r="L391" s="23"/>
      <c r="M391" s="24"/>
      <c r="N391" s="23"/>
      <c r="O391" s="24"/>
      <c r="P391" s="2"/>
    </row>
    <row r="392" spans="7:16">
      <c r="G392" s="19"/>
      <c r="I392" s="24"/>
      <c r="J392" s="23"/>
      <c r="K392" s="24"/>
      <c r="L392" s="23"/>
      <c r="M392" s="24"/>
      <c r="N392" s="23"/>
      <c r="O392" s="24"/>
      <c r="P392" s="2"/>
    </row>
    <row r="393" spans="7:16">
      <c r="G393" s="19"/>
      <c r="I393" s="24"/>
      <c r="J393" s="23"/>
      <c r="K393" s="24"/>
      <c r="L393" s="23"/>
      <c r="M393" s="24"/>
      <c r="N393" s="23"/>
      <c r="O393" s="24"/>
      <c r="P393" s="2"/>
    </row>
    <row r="394" spans="7:16">
      <c r="G394" s="19"/>
      <c r="I394" s="24"/>
      <c r="J394" s="23"/>
      <c r="K394" s="24"/>
      <c r="L394" s="23"/>
      <c r="M394" s="24"/>
      <c r="N394" s="23"/>
      <c r="O394" s="24"/>
      <c r="P394" s="2"/>
    </row>
    <row r="395" spans="7:16">
      <c r="G395" s="19"/>
      <c r="I395" s="24"/>
      <c r="J395" s="23"/>
      <c r="K395" s="24"/>
      <c r="L395" s="23"/>
      <c r="M395" s="24"/>
      <c r="N395" s="23"/>
      <c r="O395" s="24"/>
      <c r="P395" s="2"/>
    </row>
    <row r="396" spans="7:16">
      <c r="G396" s="19"/>
      <c r="I396" s="24"/>
      <c r="J396" s="23"/>
      <c r="K396" s="24"/>
      <c r="L396" s="23"/>
      <c r="M396" s="24"/>
      <c r="N396" s="23"/>
      <c r="O396" s="24"/>
      <c r="P396" s="2"/>
    </row>
    <row r="397" spans="7:16">
      <c r="G397" s="19"/>
      <c r="I397" s="24"/>
      <c r="J397" s="23"/>
      <c r="K397" s="24"/>
      <c r="L397" s="23"/>
      <c r="M397" s="24"/>
      <c r="N397" s="23"/>
      <c r="O397" s="24"/>
      <c r="P397" s="2"/>
    </row>
  </sheetData>
  <phoneticPr fontId="0" type="noConversion"/>
  <printOptions horizontalCentered="1"/>
  <pageMargins left="0.25" right="0.25" top="0.5" bottom="0.5" header="0.25" footer="0.25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workbookViewId="0">
      <selection activeCell="S8" sqref="S8"/>
    </sheetView>
  </sheetViews>
  <sheetFormatPr defaultRowHeight="11.25"/>
  <cols>
    <col min="1" max="1" width="30.140625" style="72" customWidth="1"/>
    <col min="2" max="2" width="2.7109375" style="72" customWidth="1"/>
    <col min="3" max="3" width="11.7109375" style="73" customWidth="1"/>
    <col min="4" max="4" width="2.5703125" style="2" customWidth="1"/>
    <col min="5" max="5" width="11.7109375" style="73" customWidth="1"/>
    <col min="6" max="6" width="2.7109375" style="73" customWidth="1"/>
    <col min="7" max="7" width="11.7109375" style="73" customWidth="1"/>
    <col min="8" max="8" width="2.7109375" style="73" customWidth="1"/>
    <col min="9" max="9" width="11.7109375" style="73" customWidth="1"/>
    <col min="10" max="10" width="2.7109375" style="73" customWidth="1"/>
    <col min="11" max="11" width="11.7109375" style="73" customWidth="1"/>
    <col min="12" max="17" width="9.140625" style="73"/>
    <col min="18" max="16384" width="9.140625" style="72"/>
  </cols>
  <sheetData>
    <row r="1" spans="1:17" ht="20.25">
      <c r="A1" s="36" t="str">
        <f>++'Summary Cost'!A1</f>
        <v>Incubatee SA</v>
      </c>
    </row>
    <row r="2" spans="1:17">
      <c r="A2" s="74" t="s">
        <v>67</v>
      </c>
    </row>
    <row r="3" spans="1:17">
      <c r="A3" s="137"/>
    </row>
    <row r="4" spans="1:17">
      <c r="A4" s="74"/>
    </row>
    <row r="5" spans="1:17" ht="15" customHeight="1">
      <c r="A5" s="75" t="s">
        <v>127</v>
      </c>
      <c r="B5" s="76"/>
      <c r="C5" s="77" t="s">
        <v>1</v>
      </c>
      <c r="D5" s="6"/>
      <c r="E5" s="77" t="s">
        <v>2</v>
      </c>
      <c r="F5" s="77"/>
      <c r="G5" s="77" t="s">
        <v>3</v>
      </c>
      <c r="H5" s="77"/>
      <c r="I5" s="77" t="s">
        <v>4</v>
      </c>
      <c r="J5" s="77"/>
      <c r="K5" s="78" t="s">
        <v>5</v>
      </c>
    </row>
    <row r="6" spans="1:17" ht="9.75" customHeight="1">
      <c r="A6" s="79"/>
      <c r="B6" s="184"/>
      <c r="C6" s="139"/>
      <c r="D6" s="152"/>
      <c r="E6" s="139"/>
      <c r="F6" s="139"/>
      <c r="G6" s="139"/>
      <c r="H6" s="139"/>
      <c r="I6" s="139"/>
      <c r="J6" s="139"/>
      <c r="K6" s="82"/>
    </row>
    <row r="7" spans="1:17">
      <c r="A7" s="241"/>
      <c r="B7" s="242"/>
      <c r="C7" s="243"/>
      <c r="D7" s="244"/>
      <c r="E7" s="243"/>
      <c r="F7" s="243"/>
      <c r="G7" s="243"/>
      <c r="H7" s="243"/>
      <c r="I7" s="243"/>
      <c r="J7" s="243"/>
      <c r="K7" s="245"/>
    </row>
    <row r="8" spans="1:17">
      <c r="A8" s="83" t="s">
        <v>76</v>
      </c>
      <c r="B8" s="80"/>
      <c r="C8" s="61">
        <f>'P&amp;L'!C42</f>
        <v>0</v>
      </c>
      <c r="D8" s="150"/>
      <c r="E8" s="61">
        <f>'P&amp;L'!E42</f>
        <v>0</v>
      </c>
      <c r="F8" s="61"/>
      <c r="G8" s="61">
        <f>'P&amp;L'!G42</f>
        <v>0</v>
      </c>
      <c r="H8" s="61"/>
      <c r="I8" s="61">
        <f>'P&amp;L'!I42</f>
        <v>0</v>
      </c>
      <c r="J8" s="61"/>
      <c r="K8" s="62">
        <f>'P&amp;L'!K42</f>
        <v>0</v>
      </c>
    </row>
    <row r="9" spans="1:17">
      <c r="A9" s="83" t="s">
        <v>40</v>
      </c>
      <c r="B9" s="80"/>
      <c r="C9" s="61">
        <f>+Capital!G27</f>
        <v>0</v>
      </c>
      <c r="D9" s="153"/>
      <c r="E9" s="61">
        <f>+Capital!I27</f>
        <v>0</v>
      </c>
      <c r="F9" s="61"/>
      <c r="G9" s="61">
        <f>+Capital!K27</f>
        <v>0</v>
      </c>
      <c r="H9" s="61"/>
      <c r="I9" s="61">
        <f>+Capital!M27</f>
        <v>0</v>
      </c>
      <c r="J9" s="61"/>
      <c r="K9" s="62">
        <f>+Capital!O27</f>
        <v>0</v>
      </c>
    </row>
    <row r="10" spans="1:17">
      <c r="A10" s="83" t="s">
        <v>133</v>
      </c>
      <c r="B10" s="80"/>
      <c r="C10" s="61">
        <f>-BS!G59</f>
        <v>0</v>
      </c>
      <c r="D10" s="153"/>
      <c r="E10" s="61">
        <f>-BS!I59</f>
        <v>0</v>
      </c>
      <c r="F10" s="61"/>
      <c r="G10" s="61">
        <f>-BS!K59</f>
        <v>0</v>
      </c>
      <c r="H10" s="61"/>
      <c r="I10" s="61">
        <f>-BS!M59</f>
        <v>0</v>
      </c>
      <c r="J10" s="61"/>
      <c r="K10" s="62">
        <f>-BS!O59</f>
        <v>0</v>
      </c>
    </row>
    <row r="11" spans="1:17">
      <c r="A11" s="83" t="s">
        <v>121</v>
      </c>
      <c r="B11" s="80"/>
      <c r="C11" s="61">
        <f>'Working Capital'!H22</f>
        <v>0</v>
      </c>
      <c r="D11" s="61"/>
      <c r="E11" s="61">
        <f>'Working Capital'!K22</f>
        <v>0</v>
      </c>
      <c r="F11" s="61"/>
      <c r="G11" s="61">
        <f>'Working Capital'!M22</f>
        <v>0</v>
      </c>
      <c r="H11" s="61"/>
      <c r="I11" s="61">
        <f>'Working Capital'!O22</f>
        <v>0</v>
      </c>
      <c r="J11" s="61"/>
      <c r="K11" s="62">
        <f>'Working Capital'!Q22</f>
        <v>0</v>
      </c>
    </row>
    <row r="12" spans="1:17">
      <c r="A12" s="83"/>
      <c r="B12" s="80"/>
      <c r="C12" s="61"/>
      <c r="D12" s="61"/>
      <c r="E12" s="61"/>
      <c r="F12" s="61"/>
      <c r="G12" s="61"/>
      <c r="H12" s="61"/>
      <c r="I12" s="61"/>
      <c r="J12" s="61"/>
      <c r="K12" s="62"/>
    </row>
    <row r="13" spans="1:17" ht="18.75" customHeight="1">
      <c r="A13" s="83" t="s">
        <v>39</v>
      </c>
      <c r="B13" s="80"/>
      <c r="C13" s="61">
        <f>-Capital!G16</f>
        <v>0</v>
      </c>
      <c r="D13" s="150"/>
      <c r="E13" s="61">
        <f>-Capital!I16</f>
        <v>0</v>
      </c>
      <c r="F13" s="61"/>
      <c r="G13" s="61">
        <f>-Capital!K16</f>
        <v>0</v>
      </c>
      <c r="H13" s="61"/>
      <c r="I13" s="61">
        <f>-Capital!M16</f>
        <v>0</v>
      </c>
      <c r="J13" s="61"/>
      <c r="K13" s="62">
        <f>-Capital!O16</f>
        <v>0</v>
      </c>
    </row>
    <row r="14" spans="1:17" s="74" customFormat="1">
      <c r="A14" s="88"/>
      <c r="B14" s="89"/>
      <c r="C14" s="81"/>
      <c r="D14" s="180"/>
      <c r="E14" s="81"/>
      <c r="F14" s="81"/>
      <c r="G14" s="81"/>
      <c r="H14" s="81"/>
      <c r="I14" s="81"/>
      <c r="J14" s="81"/>
      <c r="K14" s="90"/>
      <c r="L14" s="78"/>
      <c r="M14" s="78"/>
      <c r="N14" s="78"/>
      <c r="O14" s="78"/>
      <c r="P14" s="78"/>
      <c r="Q14" s="78"/>
    </row>
    <row r="15" spans="1:17">
      <c r="A15" s="83" t="s">
        <v>139</v>
      </c>
      <c r="B15" s="80"/>
      <c r="C15" s="61">
        <v>0</v>
      </c>
      <c r="D15" s="153"/>
      <c r="E15" s="181">
        <v>0</v>
      </c>
      <c r="F15" s="61"/>
      <c r="G15" s="181">
        <v>0</v>
      </c>
      <c r="H15" s="61"/>
      <c r="I15" s="181">
        <v>0</v>
      </c>
      <c r="J15" s="61"/>
      <c r="K15" s="185">
        <v>0</v>
      </c>
    </row>
    <row r="16" spans="1:17">
      <c r="A16" s="83"/>
      <c r="B16" s="80"/>
      <c r="C16" s="61"/>
      <c r="D16" s="153"/>
      <c r="E16" s="181"/>
      <c r="F16" s="61"/>
      <c r="G16" s="181"/>
      <c r="H16" s="61"/>
      <c r="I16" s="181"/>
      <c r="J16" s="61"/>
      <c r="K16" s="185"/>
    </row>
    <row r="17" spans="1:17">
      <c r="A17" s="83" t="s">
        <v>162</v>
      </c>
      <c r="B17" s="80"/>
      <c r="C17" s="181">
        <v>0</v>
      </c>
      <c r="D17" s="153"/>
      <c r="E17" s="181">
        <v>0</v>
      </c>
      <c r="F17" s="61"/>
      <c r="G17" s="181">
        <v>0</v>
      </c>
      <c r="H17" s="61"/>
      <c r="I17" s="181">
        <v>0</v>
      </c>
      <c r="J17" s="61"/>
      <c r="K17" s="185">
        <v>0</v>
      </c>
    </row>
    <row r="18" spans="1:17">
      <c r="A18" s="83" t="s">
        <v>130</v>
      </c>
      <c r="B18" s="80"/>
      <c r="C18" s="181">
        <v>0</v>
      </c>
      <c r="D18" s="153"/>
      <c r="E18" s="181">
        <v>0</v>
      </c>
      <c r="F18" s="61"/>
      <c r="G18" s="181">
        <v>0</v>
      </c>
      <c r="H18" s="61"/>
      <c r="I18" s="181">
        <v>0</v>
      </c>
      <c r="J18" s="61"/>
      <c r="K18" s="185">
        <v>0</v>
      </c>
    </row>
    <row r="19" spans="1:17">
      <c r="A19" s="83" t="s">
        <v>129</v>
      </c>
      <c r="B19" s="80"/>
      <c r="C19" s="61">
        <f>'P&amp;L'!C46</f>
        <v>0</v>
      </c>
      <c r="D19" s="153"/>
      <c r="E19" s="61">
        <f>'P&amp;L'!E46</f>
        <v>0</v>
      </c>
      <c r="F19" s="61"/>
      <c r="G19" s="61">
        <f>'P&amp;L'!G46</f>
        <v>0</v>
      </c>
      <c r="H19" s="61"/>
      <c r="I19" s="61">
        <f>'P&amp;L'!I46</f>
        <v>0</v>
      </c>
      <c r="J19" s="61"/>
      <c r="K19" s="62">
        <f>'P&amp;L'!K46</f>
        <v>0</v>
      </c>
    </row>
    <row r="20" spans="1:17">
      <c r="A20" s="83"/>
      <c r="B20" s="80"/>
      <c r="C20" s="61"/>
      <c r="D20" s="153"/>
      <c r="E20" s="61"/>
      <c r="F20" s="61"/>
      <c r="G20" s="61"/>
      <c r="H20" s="61"/>
      <c r="I20" s="61"/>
      <c r="J20" s="61"/>
      <c r="K20" s="62"/>
    </row>
    <row r="21" spans="1:17">
      <c r="A21" s="83" t="s">
        <v>145</v>
      </c>
      <c r="B21" s="80"/>
      <c r="C21" s="61">
        <f>-BS!G46</f>
        <v>0</v>
      </c>
      <c r="D21" s="153"/>
      <c r="E21" s="61">
        <f>-BS!I46</f>
        <v>0</v>
      </c>
      <c r="F21" s="61"/>
      <c r="G21" s="61">
        <f>-BS!K46</f>
        <v>0</v>
      </c>
      <c r="H21" s="61"/>
      <c r="I21" s="61">
        <f>-BS!M46</f>
        <v>0</v>
      </c>
      <c r="J21" s="61"/>
      <c r="K21" s="62">
        <f>-BS!O46</f>
        <v>0</v>
      </c>
    </row>
    <row r="22" spans="1:17">
      <c r="A22" s="83"/>
      <c r="B22" s="80"/>
      <c r="C22" s="61"/>
      <c r="D22" s="153"/>
      <c r="E22" s="61"/>
      <c r="F22" s="61"/>
      <c r="G22" s="61"/>
      <c r="H22" s="61"/>
      <c r="I22" s="61"/>
      <c r="J22" s="61"/>
      <c r="K22" s="62"/>
    </row>
    <row r="23" spans="1:17">
      <c r="A23" s="83" t="s">
        <v>165</v>
      </c>
      <c r="B23" s="80"/>
      <c r="C23" s="61">
        <f>SUM(C8:C22)</f>
        <v>0</v>
      </c>
      <c r="D23" s="153"/>
      <c r="E23" s="61">
        <f>SUM(E8:E22)</f>
        <v>0</v>
      </c>
      <c r="F23" s="61"/>
      <c r="G23" s="61">
        <f>SUM(G8:G22)</f>
        <v>0</v>
      </c>
      <c r="H23" s="61"/>
      <c r="I23" s="61">
        <f>SUM(I8:I22)</f>
        <v>0</v>
      </c>
      <c r="J23" s="61"/>
      <c r="K23" s="62">
        <f>SUM(K8:K22)</f>
        <v>0</v>
      </c>
    </row>
    <row r="24" spans="1:17">
      <c r="A24" s="83"/>
      <c r="B24" s="80"/>
      <c r="C24" s="61"/>
      <c r="D24" s="153"/>
      <c r="E24" s="61"/>
      <c r="F24" s="61"/>
      <c r="G24" s="61"/>
      <c r="H24" s="61"/>
      <c r="I24" s="61"/>
      <c r="J24" s="61"/>
      <c r="K24" s="62"/>
    </row>
    <row r="25" spans="1:17">
      <c r="A25" s="83" t="s">
        <v>134</v>
      </c>
      <c r="B25" s="80"/>
      <c r="C25" s="61">
        <f>'P&amp;L'!C47</f>
        <v>0</v>
      </c>
      <c r="D25" s="153"/>
      <c r="E25" s="61">
        <f>'P&amp;L'!E47</f>
        <v>0</v>
      </c>
      <c r="F25" s="61"/>
      <c r="G25" s="61">
        <f>'P&amp;L'!G47</f>
        <v>0</v>
      </c>
      <c r="H25" s="61"/>
      <c r="I25" s="61">
        <f>'P&amp;L'!I47</f>
        <v>0</v>
      </c>
      <c r="J25" s="61"/>
      <c r="K25" s="62">
        <f>'P&amp;L'!K47</f>
        <v>0</v>
      </c>
    </row>
    <row r="26" spans="1:17" s="74" customFormat="1">
      <c r="A26" s="88"/>
      <c r="B26" s="89"/>
      <c r="C26" s="81"/>
      <c r="D26" s="180"/>
      <c r="E26" s="81"/>
      <c r="F26" s="81"/>
      <c r="G26" s="81"/>
      <c r="H26" s="81"/>
      <c r="I26" s="81"/>
      <c r="J26" s="81"/>
      <c r="K26" s="90"/>
      <c r="L26" s="78"/>
      <c r="M26" s="78"/>
      <c r="N26" s="78"/>
      <c r="O26" s="78"/>
      <c r="P26" s="78"/>
      <c r="Q26" s="78"/>
    </row>
    <row r="27" spans="1:17" s="74" customFormat="1">
      <c r="A27" s="88" t="s">
        <v>135</v>
      </c>
      <c r="B27" s="89"/>
      <c r="C27" s="81">
        <f>C23+C25</f>
        <v>0</v>
      </c>
      <c r="D27" s="180"/>
      <c r="E27" s="81">
        <f>E23+E25</f>
        <v>0</v>
      </c>
      <c r="F27" s="81"/>
      <c r="G27" s="81">
        <f>G23+G25</f>
        <v>0</v>
      </c>
      <c r="H27" s="81"/>
      <c r="I27" s="81">
        <f>I23+I25</f>
        <v>0</v>
      </c>
      <c r="J27" s="81"/>
      <c r="K27" s="90">
        <f>K23+K25</f>
        <v>0</v>
      </c>
      <c r="L27" s="78"/>
      <c r="M27" s="78"/>
      <c r="N27" s="78"/>
      <c r="O27" s="78"/>
      <c r="P27" s="78"/>
      <c r="Q27" s="78"/>
    </row>
    <row r="28" spans="1:17">
      <c r="A28" s="83" t="s">
        <v>136</v>
      </c>
      <c r="B28" s="80"/>
      <c r="C28" s="61">
        <f>BS!E14-BS!E27</f>
        <v>0</v>
      </c>
      <c r="D28" s="153"/>
      <c r="E28" s="61">
        <f>C29</f>
        <v>0</v>
      </c>
      <c r="F28" s="61"/>
      <c r="G28" s="61">
        <f>E29</f>
        <v>0</v>
      </c>
      <c r="H28" s="61"/>
      <c r="I28" s="61">
        <f>G29</f>
        <v>0</v>
      </c>
      <c r="J28" s="61"/>
      <c r="K28" s="62">
        <f>I29</f>
        <v>0</v>
      </c>
    </row>
    <row r="29" spans="1:17" s="74" customFormat="1">
      <c r="A29" s="91" t="s">
        <v>137</v>
      </c>
      <c r="B29" s="92"/>
      <c r="C29" s="77">
        <f>C27+C28</f>
        <v>0</v>
      </c>
      <c r="D29" s="186"/>
      <c r="E29" s="77">
        <f>E27+E28</f>
        <v>0</v>
      </c>
      <c r="F29" s="77"/>
      <c r="G29" s="77">
        <f>G27+G28</f>
        <v>0</v>
      </c>
      <c r="H29" s="77"/>
      <c r="I29" s="77">
        <f>I27+I28</f>
        <v>0</v>
      </c>
      <c r="J29" s="77"/>
      <c r="K29" s="93">
        <f>K27+K28</f>
        <v>0</v>
      </c>
      <c r="L29" s="78"/>
      <c r="M29" s="78"/>
      <c r="N29" s="78"/>
      <c r="O29" s="78"/>
      <c r="P29" s="78"/>
      <c r="Q29" s="78"/>
    </row>
    <row r="30" spans="1:17">
      <c r="D30" s="25"/>
    </row>
    <row r="31" spans="1:17" s="7" customFormat="1">
      <c r="A31" s="133"/>
      <c r="C31" s="44"/>
      <c r="D31" s="25"/>
      <c r="E31" s="44"/>
      <c r="F31" s="154"/>
      <c r="G31" s="44"/>
      <c r="H31" s="44"/>
      <c r="I31" s="44"/>
      <c r="J31" s="44"/>
      <c r="K31" s="44"/>
      <c r="L31" s="134"/>
      <c r="M31" s="134"/>
      <c r="N31" s="134"/>
      <c r="O31" s="134"/>
      <c r="P31" s="134"/>
      <c r="Q31" s="134"/>
    </row>
    <row r="32" spans="1:17">
      <c r="A32" s="183" t="s">
        <v>138</v>
      </c>
      <c r="D32" s="25"/>
    </row>
    <row r="33" spans="1:11">
      <c r="A33" s="72" t="s">
        <v>164</v>
      </c>
      <c r="C33" s="240">
        <v>0</v>
      </c>
      <c r="D33" s="25"/>
      <c r="E33" s="182">
        <f>+C33</f>
        <v>0</v>
      </c>
      <c r="G33" s="182">
        <f>+E33</f>
        <v>0</v>
      </c>
      <c r="I33" s="182">
        <f>+G33</f>
        <v>0</v>
      </c>
      <c r="K33" s="182">
        <f>+I33</f>
        <v>0</v>
      </c>
    </row>
    <row r="34" spans="1:11">
      <c r="A34" s="72" t="s">
        <v>163</v>
      </c>
      <c r="C34" s="240">
        <v>0</v>
      </c>
      <c r="D34" s="25"/>
      <c r="E34" s="182">
        <f t="shared" ref="E34:K35" si="0">+C34</f>
        <v>0</v>
      </c>
      <c r="G34" s="182">
        <f t="shared" si="0"/>
        <v>0</v>
      </c>
      <c r="I34" s="182">
        <f t="shared" si="0"/>
        <v>0</v>
      </c>
      <c r="K34" s="182">
        <f t="shared" si="0"/>
        <v>0</v>
      </c>
    </row>
    <row r="35" spans="1:11">
      <c r="A35" s="72" t="s">
        <v>128</v>
      </c>
      <c r="C35" s="240">
        <v>0</v>
      </c>
      <c r="D35" s="25"/>
      <c r="E35" s="182">
        <f t="shared" si="0"/>
        <v>0</v>
      </c>
      <c r="G35" s="182">
        <f t="shared" si="0"/>
        <v>0</v>
      </c>
      <c r="I35" s="182">
        <f t="shared" si="0"/>
        <v>0</v>
      </c>
      <c r="K35" s="182">
        <f t="shared" si="0"/>
        <v>0</v>
      </c>
    </row>
    <row r="36" spans="1:11">
      <c r="D36" s="25"/>
    </row>
    <row r="37" spans="1:11">
      <c r="D37" s="25"/>
    </row>
    <row r="38" spans="1:11">
      <c r="D38" s="25"/>
    </row>
    <row r="39" spans="1:11">
      <c r="D39" s="25"/>
    </row>
    <row r="40" spans="1:11">
      <c r="D40" s="25"/>
    </row>
    <row r="41" spans="1:11">
      <c r="D41" s="25"/>
    </row>
    <row r="42" spans="1:11">
      <c r="D42" s="25"/>
    </row>
    <row r="43" spans="1:11">
      <c r="D43" s="25"/>
    </row>
    <row r="44" spans="1:11">
      <c r="D44" s="25"/>
    </row>
    <row r="45" spans="1:11">
      <c r="D45" s="25"/>
    </row>
    <row r="46" spans="1:11">
      <c r="D46" s="25"/>
    </row>
    <row r="47" spans="1:11">
      <c r="D47" s="25"/>
    </row>
    <row r="48" spans="1:11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</sheetData>
  <phoneticPr fontId="0" type="noConversion"/>
  <printOptions horizontalCentered="1"/>
  <pageMargins left="0.4" right="0.25" top="0.25" bottom="0.25" header="0.25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Revenue Assumptions</vt:lpstr>
      <vt:lpstr>Summary Revenue</vt:lpstr>
      <vt:lpstr>Cost assumptions</vt:lpstr>
      <vt:lpstr>Cost Sheet</vt:lpstr>
      <vt:lpstr>Summary Cost</vt:lpstr>
      <vt:lpstr>BS</vt:lpstr>
      <vt:lpstr>Working Capital</vt:lpstr>
      <vt:lpstr>Capital</vt:lpstr>
      <vt:lpstr>Cashflow</vt:lpstr>
      <vt:lpstr>P&amp;L</vt:lpstr>
    </vt:vector>
  </TitlesOfParts>
  <Company>3L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2003-10-07T14:05:39Z</cp:lastPrinted>
  <dcterms:created xsi:type="dcterms:W3CDTF">2001-03-19T12:30:19Z</dcterms:created>
  <dcterms:modified xsi:type="dcterms:W3CDTF">2016-11-29T17:52:27Z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585597630</vt:i4>
  </property>
  <property fmtid="{D5CDD505-2E9C-101B-9397-08002B2CF9AE}" pid="3" name="_EmailSubject">
    <vt:lpwstr>3</vt:lpwstr>
  </property>
  <property fmtid="{D5CDD505-2E9C-101B-9397-08002B2CF9AE}" pid="4" name="_AuthorEmail">
    <vt:lpwstr>geotina@acisgroup.gr</vt:lpwstr>
  </property>
  <property fmtid="{D5CDD505-2E9C-101B-9397-08002B2CF9AE}" pid="5" name="_AuthorEmailDisplayName">
    <vt:lpwstr>GEOTINA</vt:lpwstr>
  </property>
  <property fmtid="{D5CDD505-2E9C-101B-9397-08002B2CF9AE}" pid="6" name="_PreviousAdHocReviewCycleID">
    <vt:i4>36252092</vt:i4>
  </property>
  <property fmtid="{D5CDD505-2E9C-101B-9397-08002B2CF9AE}" pid="7" name="_ReviewingToolsShownOnce">
    <vt:lpwstr/>
  </property>
</Properties>
</file>